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20414\Documents\Solicitudes\ESPERANDO RESPUESTA O TRAMITACIÓN\2000004222_6000012085_SuO_SUMIN. CARRETILLAS\2000004222_I\1. Vb Pliegos\Obsoletos\v2.05 EmMío\Archivos X1_v4\"/>
    </mc:Choice>
  </mc:AlternateContent>
  <xr:revisionPtr revIDLastSave="0" documentId="13_ncr:1_{BA22B32D-075F-436B-B480-91462EBB5F9B}" xr6:coauthVersionLast="47" xr6:coauthVersionMax="47" xr10:uidLastSave="{00000000-0000-0000-0000-000000000000}"/>
  <bookViews>
    <workbookView xWindow="-108" yWindow="-108" windowWidth="23256" windowHeight="12576" xr2:uid="{F043CD35-4EC0-4E73-B105-4F3FF39130F0}"/>
  </bookViews>
  <sheets>
    <sheet name="Oferta Económica" sheetId="3" r:id="rId1"/>
    <sheet name="CERTO_I" sheetId="4" r:id="rId2"/>
    <sheet name="CERTO_G" sheetId="5" r:id="rId3"/>
    <sheet name="Glosario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3" l="1"/>
  <c r="D5" i="3"/>
  <c r="D6" i="3"/>
  <c r="D7" i="3"/>
  <c r="D8" i="3"/>
  <c r="D3" i="3"/>
  <c r="F7" i="3"/>
  <c r="F7" i="4"/>
  <c r="D4" i="4"/>
  <c r="H3" i="4"/>
  <c r="H5" i="4" s="1"/>
  <c r="H5" i="3" s="1"/>
  <c r="D3" i="4"/>
  <c r="D5" i="4" s="1"/>
  <c r="D6" i="4" s="1"/>
  <c r="F7" i="5"/>
  <c r="H5" i="5"/>
  <c r="D5" i="5"/>
  <c r="H4" i="5"/>
  <c r="H6" i="5" s="1"/>
  <c r="D4" i="5"/>
  <c r="H3" i="5"/>
  <c r="D3" i="5"/>
  <c r="D6" i="5" s="1"/>
  <c r="H14" i="5"/>
  <c r="I14" i="5" s="1"/>
  <c r="H14" i="4"/>
  <c r="I14" i="4" s="1"/>
  <c r="G14" i="5"/>
  <c r="G14" i="4"/>
  <c r="I17" i="3"/>
  <c r="G17" i="3"/>
  <c r="I14" i="3"/>
  <c r="G14" i="3"/>
  <c r="H3" i="3" l="1"/>
  <c r="H4" i="4"/>
  <c r="H4" i="3" s="1"/>
  <c r="D7" i="4"/>
  <c r="D8" i="4" s="1"/>
  <c r="D7" i="5"/>
  <c r="D8" i="5" s="1"/>
  <c r="H7" i="5"/>
  <c r="H8" i="5" s="1"/>
  <c r="H6" i="4" l="1"/>
  <c r="H6" i="3" l="1"/>
  <c r="H7" i="4"/>
  <c r="H8" i="4" l="1"/>
  <c r="H8" i="3" s="1"/>
  <c r="H7" i="3"/>
</calcChain>
</file>

<file path=xl/sharedStrings.xml><?xml version="1.0" encoding="utf-8"?>
<sst xmlns="http://schemas.openxmlformats.org/spreadsheetml/2006/main" count="134" uniqueCount="48">
  <si>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</si>
  <si>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</si>
  <si>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</si>
  <si>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</si>
  <si>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</si>
  <si>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Total Beneficio Industrial</t>
  </si>
  <si>
    <t>Total Gastos Generales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</si>
  <si>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</si>
  <si>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</si>
  <si>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</si>
  <si>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</si>
  <si>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</si>
  <si>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</si>
  <si>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</si>
  <si>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</si>
  <si>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</si>
  <si>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</si>
  <si>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</si>
  <si>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</si>
  <si>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</si>
  <si>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</si>
  <si>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</si>
  <si>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</si>
  <si>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</si>
  <si>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Campos a rellenar por el ofertante</t>
  </si>
  <si>
    <t>Campos calculados</t>
  </si>
  <si>
    <t>Cuota mantenimiento mensual Canillejas SMCC</t>
  </si>
  <si>
    <t>Suministro de apilador ergonomico semielectrico de 500 kg Canillejas SMCC</t>
  </si>
  <si>
    <t>M1</t>
  </si>
  <si>
    <t>1</t>
  </si>
  <si>
    <t>INV</t>
  </si>
  <si>
    <t>INVERSION</t>
  </si>
  <si>
    <t>1.1</t>
  </si>
  <si>
    <t>UC1</t>
  </si>
  <si>
    <t>ud</t>
  </si>
  <si>
    <t>2</t>
  </si>
  <si>
    <t>GTO</t>
  </si>
  <si>
    <t>GASTO DE MANTENIMIENTO</t>
  </si>
  <si>
    <t>2.1</t>
  </si>
  <si>
    <t>mes</t>
  </si>
  <si>
    <t>LOTE 5</t>
  </si>
  <si>
    <t>Suministro un (1) apilador ergonomico semielectrico</t>
  </si>
  <si>
    <t>Mantenimiento integral  un (1) apilador ergonomico semielectrico</t>
  </si>
  <si>
    <t>% Beneficio Industrial</t>
  </si>
  <si>
    <t>% Gastos Generales</t>
  </si>
  <si>
    <r>
      <t xml:space="preserve">% Beneficio Industrial </t>
    </r>
    <r>
      <rPr>
        <i/>
        <sz val="10"/>
        <color theme="1"/>
        <rFont val="Calibri"/>
        <family val="2"/>
        <scheme val="minor"/>
      </rPr>
      <t>(A efectos de este excel de oferta, se considera 0% de Gastos generales y beneficio industrial ya que el 9% de gastos generales y el 6% de beneficio industrial correspondientes al desglose del presupuesto de licitación se encuentran incluidos en los precios unitarios).</t>
    </r>
  </si>
  <si>
    <t>% Beneficio Industrial ofertado</t>
  </si>
  <si>
    <t>% Gastos Generales ofertados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</si>
</sst>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5" x14ac:knownFonts="1">
    <font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/>
    <xf numFmtId="4" fontId="2" fillId="3" borderId="0" xfId="0" applyNumberFormat="1" applyFont="1" applyFill="1" applyProtection="1">
      <protection locked="0"/>
    </xf>
    <xf numFmtId="0" fontId="1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3" fillId="4" borderId="8" xfId="0" applyNumberFormat="1" applyFont="1" applyFill="1" applyBorder="1"/>
    <xf numFmtId="3" fontId="2" fillId="0" borderId="3" xfId="0" applyNumberFormat="1" applyFont="1" applyBorder="1"/>
    <xf numFmtId="4" fontId="2" fillId="5" borderId="3" xfId="0" applyNumberFormat="1" applyFont="1" applyFill="1" applyBorder="1"/>
    <xf numFmtId="10" fontId="2" fillId="0" borderId="4" xfId="0" quotePrefix="1" applyNumberFormat="1" applyFont="1" applyBorder="1"/>
    <xf numFmtId="49" fontId="2" fillId="4" borderId="2" xfId="0" applyNumberFormat="1" applyFont="1" applyFill="1" applyBorder="1"/>
    <xf numFmtId="4" fontId="2" fillId="5" borderId="2" xfId="0" applyNumberFormat="1" applyFont="1" applyFill="1" applyBorder="1"/>
    <xf numFmtId="49" fontId="3" fillId="4" borderId="5" xfId="0" applyNumberFormat="1" applyFont="1" applyFill="1" applyBorder="1"/>
    <xf numFmtId="9" fontId="2" fillId="0" borderId="4" xfId="0" quotePrefix="1" applyNumberFormat="1" applyFont="1" applyBorder="1"/>
    <xf numFmtId="4" fontId="3" fillId="4" borderId="5" xfId="0" applyNumberFormat="1" applyFont="1" applyFill="1" applyBorder="1"/>
    <xf numFmtId="9" fontId="2" fillId="5" borderId="4" xfId="0" quotePrefix="1" applyNumberFormat="1" applyFont="1" applyFill="1" applyBorder="1"/>
    <xf numFmtId="4" fontId="3" fillId="5" borderId="2" xfId="0" applyNumberFormat="1" applyFont="1" applyFill="1" applyBorder="1"/>
    <xf numFmtId="49" fontId="0" fillId="0" borderId="0" xfId="0" applyNumberFormat="1"/>
    <xf numFmtId="0" fontId="1" fillId="2" borderId="0" xfId="0" applyFont="1" applyFill="1"/>
    <xf numFmtId="4" fontId="1" fillId="2" borderId="0" xfId="0" applyNumberFormat="1" applyFont="1" applyFill="1"/>
    <xf numFmtId="49" fontId="2" fillId="0" borderId="0" xfId="0" applyNumberFormat="1" applyFont="1"/>
    <xf numFmtId="4" fontId="2" fillId="0" borderId="0" xfId="0" applyNumberFormat="1" applyFont="1"/>
    <xf numFmtId="4" fontId="2" fillId="3" borderId="0" xfId="0" applyNumberFormat="1" applyFont="1" applyFill="1"/>
    <xf numFmtId="4" fontId="2" fillId="4" borderId="0" xfId="0" applyNumberFormat="1" applyFont="1" applyFill="1"/>
    <xf numFmtId="4" fontId="0" fillId="4" borderId="0" xfId="0" applyNumberFormat="1" applyFill="1"/>
    <xf numFmtId="1" fontId="2" fillId="0" borderId="0" xfId="0" applyNumberFormat="1" applyFont="1"/>
    <xf numFmtId="49" fontId="3" fillId="4" borderId="1" xfId="0" applyNumberFormat="1" applyFont="1" applyFill="1" applyBorder="1" applyAlignment="1">
      <alignment wrapText="1"/>
    </xf>
    <xf numFmtId="10" fontId="2" fillId="6" borderId="4" xfId="0" quotePrefix="1" applyNumberFormat="1" applyFont="1" applyFill="1" applyBorder="1"/>
    <xf numFmtId="0" fontId="1" fillId="2" borderId="1" xfId="0" applyFont="1" applyFill="1" applyBorder="1" applyAlignment="1">
      <alignment horizontal="center" vertical="top"/>
    </xf>
    <xf numFmtId="0" fontId="1" fillId="2" borderId="7" xfId="0" applyFont="1" applyFill="1" applyBorder="1" applyAlignment="1">
      <alignment horizontal="center" vertical="top"/>
    </xf>
    <xf numFmtId="49" fontId="3" fillId="4" borderId="1" xfId="0" applyNumberFormat="1" applyFont="1" applyFill="1" applyBorder="1" applyAlignment="1">
      <alignment horizontal="left" wrapText="1"/>
    </xf>
    <xf numFmtId="49" fontId="3" fillId="4" borderId="6" xfId="0" applyNumberFormat="1" applyFont="1" applyFill="1" applyBorder="1" applyAlignment="1">
      <alignment horizontal="left" wrapText="1"/>
    </xf>
    <xf numFmtId="49" fontId="3" fillId="4" borderId="7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/>
    </xf>
    <xf numFmtId="49" fontId="3" fillId="4" borderId="6" xfId="0" applyNumberFormat="1" applyFont="1" applyFill="1" applyBorder="1" applyAlignment="1">
      <alignment horizontal="left"/>
    </xf>
    <xf numFmtId="49" fontId="3" fillId="4" borderId="7" xfId="0" applyNumberFormat="1" applyFont="1" applyFill="1" applyBorder="1" applyAlignment="1">
      <alignment horizontal="left"/>
    </xf>
    <xf numFmtId="49" fontId="1" fillId="4" borderId="1" xfId="0" applyNumberFormat="1" applyFont="1" applyFill="1" applyBorder="1" applyAlignment="1">
      <alignment horizontal="left"/>
    </xf>
    <xf numFmtId="49" fontId="1" fillId="4" borderId="6" xfId="0" applyNumberFormat="1" applyFont="1" applyFill="1" applyBorder="1" applyAlignment="1">
      <alignment horizontal="left"/>
    </xf>
    <xf numFmtId="49" fontId="1" fillId="4" borderId="7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142056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D1A785A4-EF55-440C-A315-4CF7600D35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80846" y="60960"/>
          <a:ext cx="1112520" cy="662121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151581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32E5F846-4411-4EF7-A6DA-FB9FF59077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80846" y="60960"/>
          <a:ext cx="1112520" cy="671646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170631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8B4F95B4-FD9F-4E36-A78B-117197A467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80846" y="60960"/>
          <a:ext cx="1112520" cy="690696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123006</xdr:rowOff>
    </xdr:to>
    <xdr:pic>
      <xdr:nvPicPr>
        <xdr:cNvPr id="5" name="Picture 3">
          <a:extLst>
            <a:ext uri="{FF2B5EF4-FFF2-40B4-BE49-F238E27FC236}">
              <a16:creationId xmlns:a16="http://schemas.microsoft.com/office/drawing/2014/main" id="{1F890628-99FD-4F82-A1AD-9A60E69E16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51996" y="60960"/>
          <a:ext cx="1112520" cy="662121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4</xdr:row>
      <xdr:rowOff>56331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A494FBB0-4C4A-49E9-B8F1-9454CC0534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552296" y="60960"/>
          <a:ext cx="1112520" cy="747846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142056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9FFD07D0-AFFC-4BCB-83B5-9815DEF082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657071" y="60960"/>
          <a:ext cx="1112520" cy="681171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151581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FE7A41CA-CE83-4E21-B933-32E2DC9FA7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657071" y="60960"/>
          <a:ext cx="1112520" cy="690696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170631</xdr:rowOff>
    </xdr:to>
    <xdr:pic>
      <xdr:nvPicPr>
        <xdr:cNvPr id="5" name="Picture 3">
          <a:extLst>
            <a:ext uri="{FF2B5EF4-FFF2-40B4-BE49-F238E27FC236}">
              <a16:creationId xmlns:a16="http://schemas.microsoft.com/office/drawing/2014/main" id="{A5AB4DCE-3EE2-4C62-BFBA-6D08015971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657071" y="60960"/>
          <a:ext cx="1112520" cy="709746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123006</xdr:rowOff>
    </xdr:to>
    <xdr:pic>
      <xdr:nvPicPr>
        <xdr:cNvPr id="6" name="Picture 3">
          <a:extLst>
            <a:ext uri="{FF2B5EF4-FFF2-40B4-BE49-F238E27FC236}">
              <a16:creationId xmlns:a16="http://schemas.microsoft.com/office/drawing/2014/main" id="{F5366DDA-772D-49F8-8B2E-C048D8A604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657071" y="60960"/>
          <a:ext cx="1112520" cy="662121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4</xdr:row>
      <xdr:rowOff>56331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3A9D2353-2072-461E-87B7-A48E09CB11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47521" y="60960"/>
          <a:ext cx="1112520" cy="747846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170631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BDA1EB0E-E57E-42B6-937F-625A6F4CD3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47521" y="60960"/>
          <a:ext cx="1112520" cy="681171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142056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8A82F94C-95B0-4B15-9919-EC81B1458A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657071" y="60960"/>
          <a:ext cx="1112520" cy="681171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151581</xdr:rowOff>
    </xdr:to>
    <xdr:pic>
      <xdr:nvPicPr>
        <xdr:cNvPr id="5" name="Picture 3">
          <a:extLst>
            <a:ext uri="{FF2B5EF4-FFF2-40B4-BE49-F238E27FC236}">
              <a16:creationId xmlns:a16="http://schemas.microsoft.com/office/drawing/2014/main" id="{072FD041-ED3F-4AAF-A3AD-9F20BF1BDB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657071" y="60960"/>
          <a:ext cx="1112520" cy="690696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170631</xdr:rowOff>
    </xdr:to>
    <xdr:pic>
      <xdr:nvPicPr>
        <xdr:cNvPr id="6" name="Picture 3">
          <a:extLst>
            <a:ext uri="{FF2B5EF4-FFF2-40B4-BE49-F238E27FC236}">
              <a16:creationId xmlns:a16="http://schemas.microsoft.com/office/drawing/2014/main" id="{016DB3DD-8058-4E88-B6F7-5D6A077893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657071" y="60960"/>
          <a:ext cx="1112520" cy="709746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123006</xdr:rowOff>
    </xdr:to>
    <xdr:pic>
      <xdr:nvPicPr>
        <xdr:cNvPr id="7" name="Picture 3">
          <a:extLst>
            <a:ext uri="{FF2B5EF4-FFF2-40B4-BE49-F238E27FC236}">
              <a16:creationId xmlns:a16="http://schemas.microsoft.com/office/drawing/2014/main" id="{A6DD42D6-8703-470B-9F9B-FBEE1F862C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657071" y="60960"/>
          <a:ext cx="1112520" cy="66212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A61963-50CE-40AA-B1C1-EC81A582D6E1}">
  <dimension ref="A1:I17"/>
  <sheetViews>
    <sheetView tabSelected="1" workbookViewId="0">
      <selection activeCell="H14" sqref="H14"/>
    </sheetView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68" bestFit="1" customWidth="1"/>
    <col min="4" max="4" width="18.6640625" customWidth="1"/>
    <col min="5" max="5" width="30.5546875" style="4" customWidth="1"/>
    <col min="6" max="6" width="18" style="4" bestFit="1" customWidth="1"/>
    <col min="7" max="7" width="22.5546875" style="5" customWidth="1"/>
    <col min="8" max="8" width="19.6640625" bestFit="1" customWidth="1"/>
    <col min="9" max="9" width="18.6640625" style="4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3" t="s">
        <v>0</v>
      </c>
      <c r="H1" s="3" t="s">
        <v>1</v>
      </c>
    </row>
    <row r="2" spans="1:9" ht="15" thickBot="1" x14ac:dyDescent="0.35">
      <c r="A2" s="6" t="s">
        <v>2</v>
      </c>
      <c r="B2" s="7">
        <v>5</v>
      </c>
    </row>
    <row r="3" spans="1:9" ht="15.75" customHeight="1" thickBot="1" x14ac:dyDescent="0.35">
      <c r="A3" s="30" t="s">
        <v>3</v>
      </c>
      <c r="B3" s="31"/>
      <c r="C3" s="32"/>
      <c r="D3" s="8">
        <f>CERTO_I!D3+CERTO_G!D3</f>
        <v>12600</v>
      </c>
      <c r="E3" s="30" t="s">
        <v>4</v>
      </c>
      <c r="F3" s="31"/>
      <c r="G3" s="32"/>
      <c r="H3" s="8">
        <f>CERTO_I!H3+CERTO_G!H3</f>
        <v>0</v>
      </c>
    </row>
    <row r="4" spans="1:9" ht="139.19999999999999" thickBot="1" x14ac:dyDescent="0.35">
      <c r="A4" s="26" t="s">
        <v>45</v>
      </c>
      <c r="B4" s="9">
        <v>0</v>
      </c>
      <c r="C4" s="10" t="s">
        <v>5</v>
      </c>
      <c r="D4" s="8">
        <f>CERTO_I!D4+CERTO_G!D4</f>
        <v>0</v>
      </c>
      <c r="E4" s="26" t="s">
        <v>43</v>
      </c>
      <c r="F4" s="27">
        <v>0</v>
      </c>
      <c r="G4" s="10" t="s">
        <v>5</v>
      </c>
      <c r="H4" s="8">
        <f>CERTO_I!H4+CERTO_G!H4</f>
        <v>0</v>
      </c>
    </row>
    <row r="5" spans="1:9" ht="15" thickBot="1" x14ac:dyDescent="0.35">
      <c r="A5" s="26" t="s">
        <v>44</v>
      </c>
      <c r="B5" s="9">
        <v>0</v>
      </c>
      <c r="C5" s="10" t="s">
        <v>6</v>
      </c>
      <c r="D5" s="8">
        <f>CERTO_I!D5+CERTO_G!D5</f>
        <v>0</v>
      </c>
      <c r="E5" s="26" t="s">
        <v>44</v>
      </c>
      <c r="F5" s="27">
        <v>0</v>
      </c>
      <c r="G5" s="10" t="s">
        <v>6</v>
      </c>
      <c r="H5" s="8">
        <f>CERTO_I!H5+CERTO_G!H5</f>
        <v>0</v>
      </c>
    </row>
    <row r="6" spans="1:9" ht="15" thickBot="1" x14ac:dyDescent="0.35">
      <c r="A6" s="33" t="s">
        <v>7</v>
      </c>
      <c r="B6" s="34"/>
      <c r="C6" s="35"/>
      <c r="D6" s="8">
        <f>CERTO_I!D6+CERTO_G!D6</f>
        <v>12600</v>
      </c>
      <c r="E6" s="33" t="s">
        <v>8</v>
      </c>
      <c r="F6" s="34"/>
      <c r="G6" s="35"/>
      <c r="H6" s="8">
        <f>CERTO_I!H6+CERTO_G!H6</f>
        <v>0</v>
      </c>
    </row>
    <row r="7" spans="1:9" ht="15" thickBot="1" x14ac:dyDescent="0.35">
      <c r="A7" s="12" t="s">
        <v>9</v>
      </c>
      <c r="B7" s="13">
        <v>0.21</v>
      </c>
      <c r="C7" s="10" t="s">
        <v>10</v>
      </c>
      <c r="D7" s="8">
        <f>CERTO_I!D7+CERTO_G!D7</f>
        <v>2646</v>
      </c>
      <c r="E7" s="14" t="s">
        <v>9</v>
      </c>
      <c r="F7" s="15">
        <f>B7</f>
        <v>0.21</v>
      </c>
      <c r="G7" s="10" t="s">
        <v>10</v>
      </c>
      <c r="H7" s="8">
        <f>CERTO_I!H7+CERTO_G!H7</f>
        <v>0</v>
      </c>
    </row>
    <row r="8" spans="1:9" ht="15" thickBot="1" x14ac:dyDescent="0.35">
      <c r="A8" s="36" t="s">
        <v>11</v>
      </c>
      <c r="B8" s="37"/>
      <c r="C8" s="38"/>
      <c r="D8" s="16">
        <f>CERTO_I!D8+CERTO_G!D8</f>
        <v>15246</v>
      </c>
      <c r="E8" s="36" t="s">
        <v>12</v>
      </c>
      <c r="F8" s="37"/>
      <c r="G8" s="38"/>
      <c r="H8" s="16">
        <f>CERTO_I!H8+CERTO_G!H8</f>
        <v>0</v>
      </c>
    </row>
    <row r="9" spans="1:9" ht="15" thickBot="1" x14ac:dyDescent="0.35"/>
    <row r="10" spans="1:9" ht="15" thickBot="1" x14ac:dyDescent="0.35">
      <c r="A10" s="17"/>
      <c r="F10" s="28" t="s">
        <v>13</v>
      </c>
      <c r="G10" s="29"/>
      <c r="H10" s="28" t="s">
        <v>14</v>
      </c>
      <c r="I10" s="29"/>
    </row>
    <row r="11" spans="1:9" x14ac:dyDescent="0.3">
      <c r="A11" s="18" t="s">
        <v>15</v>
      </c>
      <c r="B11" s="18" t="s">
        <v>16</v>
      </c>
      <c r="C11" s="18" t="s">
        <v>17</v>
      </c>
      <c r="D11" s="18" t="s">
        <v>18</v>
      </c>
      <c r="E11" s="19" t="s">
        <v>19</v>
      </c>
      <c r="F11" s="19" t="s">
        <v>20</v>
      </c>
      <c r="G11" s="18" t="s">
        <v>21</v>
      </c>
      <c r="H11" s="18" t="s">
        <v>22</v>
      </c>
      <c r="I11" s="18" t="s">
        <v>23</v>
      </c>
    </row>
    <row r="12" spans="1:9" x14ac:dyDescent="0.3">
      <c r="A12" s="20" t="s">
        <v>29</v>
      </c>
      <c r="B12" s="20" t="s">
        <v>30</v>
      </c>
      <c r="C12" s="20" t="s">
        <v>31</v>
      </c>
      <c r="D12" s="20"/>
      <c r="E12" s="21"/>
      <c r="F12" s="21"/>
      <c r="G12" s="20"/>
      <c r="H12" s="21"/>
      <c r="I12" s="21"/>
    </row>
    <row r="13" spans="1:9" x14ac:dyDescent="0.3">
      <c r="A13" s="20" t="s">
        <v>32</v>
      </c>
      <c r="B13" s="20" t="s">
        <v>40</v>
      </c>
      <c r="C13" s="20" t="s">
        <v>41</v>
      </c>
      <c r="D13" s="20"/>
      <c r="E13" s="21"/>
      <c r="F13" s="21"/>
      <c r="G13" s="20"/>
      <c r="H13" s="21"/>
      <c r="I13" s="21"/>
    </row>
    <row r="14" spans="1:9" x14ac:dyDescent="0.3">
      <c r="A14" s="20"/>
      <c r="B14" s="20" t="s">
        <v>33</v>
      </c>
      <c r="C14" s="20" t="s">
        <v>27</v>
      </c>
      <c r="D14" s="25" t="s">
        <v>34</v>
      </c>
      <c r="E14" s="21">
        <v>1</v>
      </c>
      <c r="F14" s="21">
        <v>9000</v>
      </c>
      <c r="G14" s="24">
        <f>ROUND(E14*F14,2)</f>
        <v>9000</v>
      </c>
      <c r="H14" s="2"/>
      <c r="I14" s="23">
        <f t="shared" ref="I14" si="0">ROUND(E14*H14,2)</f>
        <v>0</v>
      </c>
    </row>
    <row r="15" spans="1:9" x14ac:dyDescent="0.3">
      <c r="A15" s="20" t="s">
        <v>35</v>
      </c>
      <c r="B15" s="20" t="s">
        <v>36</v>
      </c>
      <c r="C15" s="20" t="s">
        <v>37</v>
      </c>
      <c r="D15" s="20"/>
      <c r="E15" s="21"/>
      <c r="F15" s="21"/>
      <c r="G15" s="20"/>
      <c r="H15" s="21"/>
      <c r="I15" s="21"/>
    </row>
    <row r="16" spans="1:9" x14ac:dyDescent="0.3">
      <c r="A16" s="20" t="s">
        <v>38</v>
      </c>
      <c r="B16" s="20" t="s">
        <v>40</v>
      </c>
      <c r="C16" s="20" t="s">
        <v>42</v>
      </c>
      <c r="D16" s="20"/>
      <c r="E16" s="21"/>
      <c r="F16" s="21"/>
      <c r="G16" s="20"/>
      <c r="H16" s="21"/>
      <c r="I16" s="21"/>
    </row>
    <row r="17" spans="1:9" x14ac:dyDescent="0.3">
      <c r="A17" s="20"/>
      <c r="B17" s="20" t="s">
        <v>28</v>
      </c>
      <c r="C17" s="20" t="s">
        <v>26</v>
      </c>
      <c r="D17" s="25" t="s">
        <v>39</v>
      </c>
      <c r="E17" s="21">
        <v>36</v>
      </c>
      <c r="F17" s="21">
        <v>100</v>
      </c>
      <c r="G17" s="24">
        <f t="shared" ref="G17" si="1">ROUND(E17*F17,2)</f>
        <v>3600</v>
      </c>
      <c r="H17" s="2"/>
      <c r="I17" s="23">
        <f t="shared" ref="I17" si="2">ROUND(E17*H17,2)</f>
        <v>0</v>
      </c>
    </row>
  </sheetData>
  <sheetProtection algorithmName="SHA-512" hashValue="uEVW8+lyjIVI2RwHtD2EmPF835Zk36V5JM2xsOpExK0P+kdv/C5MJaCWM9ZMdH7DnaALFhOOMpntBqVBA7wxlg==" saltValue="pTJavn1JXAi4AdDV/hJ/gQ==" spinCount="100000" sheet="1" objects="1" scenario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dataValidations count="1">
    <dataValidation type="custom" allowBlank="1" showInputMessage="1" showErrorMessage="1" error="El &quot;Precio Un ofertante&quot; no puede superar el &quot;Precio Un Licitación&quot;." sqref="H14 H17" xr:uid="{6AD6B325-E502-49EA-92BB-EB355C2B2FD7}">
      <formula1>H14&lt;=F14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08FABA-9296-451D-8A97-36A3C37C524E}">
  <dimension ref="A1:I14"/>
  <sheetViews>
    <sheetView workbookViewId="0">
      <selection activeCell="E6" sqref="E6:G6"/>
    </sheetView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64.88671875" customWidth="1"/>
    <col min="4" max="4" width="18.6640625" customWidth="1"/>
    <col min="5" max="5" width="32.109375" style="4" customWidth="1"/>
    <col min="6" max="6" width="18" style="4" bestFit="1" customWidth="1"/>
    <col min="7" max="7" width="22.5546875" style="5" customWidth="1"/>
    <col min="8" max="8" width="19.6640625" bestFit="1" customWidth="1"/>
    <col min="9" max="9" width="18.6640625" style="4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3" t="s">
        <v>0</v>
      </c>
      <c r="H1" s="3" t="s">
        <v>1</v>
      </c>
    </row>
    <row r="2" spans="1:9" ht="15" thickBot="1" x14ac:dyDescent="0.35">
      <c r="A2" s="6" t="s">
        <v>2</v>
      </c>
      <c r="B2" s="7">
        <v>5</v>
      </c>
    </row>
    <row r="3" spans="1:9" ht="15.75" customHeight="1" thickBot="1" x14ac:dyDescent="0.35">
      <c r="A3" s="30" t="s">
        <v>3</v>
      </c>
      <c r="B3" s="31"/>
      <c r="C3" s="32"/>
      <c r="D3" s="8">
        <f>SUM(G:G)</f>
        <v>9000</v>
      </c>
      <c r="E3" s="30" t="s">
        <v>4</v>
      </c>
      <c r="F3" s="31"/>
      <c r="G3" s="32"/>
      <c r="H3" s="8">
        <f>SUM(I:I)</f>
        <v>0</v>
      </c>
    </row>
    <row r="4" spans="1:9" ht="15" thickBot="1" x14ac:dyDescent="0.35">
      <c r="A4" s="26" t="s">
        <v>43</v>
      </c>
      <c r="B4" s="9">
        <v>0</v>
      </c>
      <c r="C4" s="10" t="s">
        <v>5</v>
      </c>
      <c r="D4" s="11">
        <f>ROUND($D$3*B4,2)</f>
        <v>0</v>
      </c>
      <c r="E4" s="26" t="s">
        <v>46</v>
      </c>
      <c r="F4" s="27">
        <v>0</v>
      </c>
      <c r="G4" s="10" t="s">
        <v>5</v>
      </c>
      <c r="H4" s="11">
        <f>ROUND($H$3*F4,2)</f>
        <v>0</v>
      </c>
    </row>
    <row r="5" spans="1:9" ht="15" thickBot="1" x14ac:dyDescent="0.35">
      <c r="A5" s="26" t="s">
        <v>44</v>
      </c>
      <c r="B5" s="9">
        <v>0</v>
      </c>
      <c r="C5" s="10" t="s">
        <v>6</v>
      </c>
      <c r="D5" s="11">
        <f>ROUND($D$3*B5,2)</f>
        <v>0</v>
      </c>
      <c r="E5" s="26" t="s">
        <v>47</v>
      </c>
      <c r="F5" s="27">
        <v>0</v>
      </c>
      <c r="G5" s="10" t="s">
        <v>6</v>
      </c>
      <c r="H5" s="11">
        <f>ROUND($H$3*F5,2)</f>
        <v>0</v>
      </c>
    </row>
    <row r="6" spans="1:9" ht="15" thickBot="1" x14ac:dyDescent="0.35">
      <c r="A6" s="33" t="s">
        <v>7</v>
      </c>
      <c r="B6" s="34"/>
      <c r="C6" s="35"/>
      <c r="D6" s="11">
        <f>SUM(D3,D4,D5)</f>
        <v>9000</v>
      </c>
      <c r="E6" s="33" t="s">
        <v>8</v>
      </c>
      <c r="F6" s="34"/>
      <c r="G6" s="35"/>
      <c r="H6" s="11">
        <f>SUM(H3,H4,H5)</f>
        <v>0</v>
      </c>
    </row>
    <row r="7" spans="1:9" ht="15" thickBot="1" x14ac:dyDescent="0.35">
      <c r="A7" s="12" t="s">
        <v>9</v>
      </c>
      <c r="B7" s="13">
        <v>0.21</v>
      </c>
      <c r="C7" s="10" t="s">
        <v>10</v>
      </c>
      <c r="D7" s="11">
        <f>ROUND($D$6*B7,2)</f>
        <v>1890</v>
      </c>
      <c r="E7" s="14" t="s">
        <v>9</v>
      </c>
      <c r="F7" s="15">
        <f>B7</f>
        <v>0.21</v>
      </c>
      <c r="G7" s="10" t="s">
        <v>10</v>
      </c>
      <c r="H7" s="11">
        <f>ROUND($H$6*F7,2)</f>
        <v>0</v>
      </c>
    </row>
    <row r="8" spans="1:9" ht="15" thickBot="1" x14ac:dyDescent="0.35">
      <c r="A8" s="36" t="s">
        <v>11</v>
      </c>
      <c r="B8" s="37"/>
      <c r="C8" s="38"/>
      <c r="D8" s="16">
        <f>SUM(D6:D7)</f>
        <v>10890</v>
      </c>
      <c r="E8" s="36" t="s">
        <v>12</v>
      </c>
      <c r="F8" s="37"/>
      <c r="G8" s="38"/>
      <c r="H8" s="16">
        <f>SUM(H6:H7)</f>
        <v>0</v>
      </c>
    </row>
    <row r="9" spans="1:9" ht="15" thickBot="1" x14ac:dyDescent="0.35"/>
    <row r="10" spans="1:9" ht="15" thickBot="1" x14ac:dyDescent="0.35">
      <c r="A10" s="17"/>
      <c r="F10" s="28" t="s">
        <v>13</v>
      </c>
      <c r="G10" s="29"/>
      <c r="H10" s="28" t="s">
        <v>14</v>
      </c>
      <c r="I10" s="29"/>
    </row>
    <row r="11" spans="1:9" x14ac:dyDescent="0.3">
      <c r="A11" s="18" t="s">
        <v>15</v>
      </c>
      <c r="B11" s="18" t="s">
        <v>16</v>
      </c>
      <c r="C11" s="18" t="s">
        <v>17</v>
      </c>
      <c r="D11" s="18" t="s">
        <v>18</v>
      </c>
      <c r="E11" s="19" t="s">
        <v>19</v>
      </c>
      <c r="F11" s="19" t="s">
        <v>20</v>
      </c>
      <c r="G11" s="18" t="s">
        <v>21</v>
      </c>
      <c r="H11" s="18" t="s">
        <v>22</v>
      </c>
      <c r="I11" s="18" t="s">
        <v>23</v>
      </c>
    </row>
    <row r="12" spans="1:9" x14ac:dyDescent="0.3">
      <c r="A12" s="20" t="s">
        <v>29</v>
      </c>
      <c r="B12" s="20" t="s">
        <v>30</v>
      </c>
      <c r="C12" s="20" t="s">
        <v>31</v>
      </c>
      <c r="D12" s="20"/>
      <c r="E12" s="21"/>
      <c r="F12" s="21"/>
      <c r="G12" s="20"/>
      <c r="H12" s="21"/>
      <c r="I12" s="21"/>
    </row>
    <row r="13" spans="1:9" x14ac:dyDescent="0.3">
      <c r="A13" s="20" t="s">
        <v>32</v>
      </c>
      <c r="B13" s="20" t="s">
        <v>40</v>
      </c>
      <c r="C13" s="20" t="s">
        <v>41</v>
      </c>
      <c r="D13" s="20"/>
      <c r="E13" s="21"/>
      <c r="F13" s="21"/>
      <c r="G13" s="20"/>
      <c r="H13" s="21"/>
      <c r="I13" s="21"/>
    </row>
    <row r="14" spans="1:9" x14ac:dyDescent="0.3">
      <c r="A14" s="20"/>
      <c r="B14" s="20" t="s">
        <v>33</v>
      </c>
      <c r="C14" s="20" t="s">
        <v>27</v>
      </c>
      <c r="D14" s="25" t="s">
        <v>34</v>
      </c>
      <c r="E14" s="21">
        <v>1</v>
      </c>
      <c r="F14" s="21">
        <v>9000</v>
      </c>
      <c r="G14" s="24">
        <f t="shared" ref="G14" si="0">ROUND(E14*F14,2)</f>
        <v>9000</v>
      </c>
      <c r="H14" s="22">
        <f>'Oferta Económica'!H14</f>
        <v>0</v>
      </c>
      <c r="I14" s="23">
        <f t="shared" ref="I14" si="1">ROUND(E14*H14,2)</f>
        <v>0</v>
      </c>
    </row>
  </sheetData>
  <sheetProtection algorithmName="SHA-512" hashValue="7FWEq2mwIv5J6fKtV/xQEZCKSKk5gFYbDgFVOp4GaiGyhCkOvPspna4fl75FapM/aIEVn8ITcCB6Vest4T2v1g==" saltValue="Telgi1wrHgCnoTAhz225jg==" spinCount="100000" sheet="1" objects="1" scenario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dataValidations disablePrompts="1" count="1">
    <dataValidation type="custom" allowBlank="1" showInputMessage="1" showErrorMessage="1" error="El &quot;Precio Un ofertante&quot; no puede superar el &quot;Precio Un Licitación&quot;." sqref="H14" xr:uid="{BB2A9E68-2F55-400E-97F5-F409ABE3BE08}">
      <formula1>H14&lt;=F14</formula1>
    </dataValidation>
  </dataValidation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68A9CA-8F26-4DF5-B34C-DC52C3D56F69}">
  <dimension ref="A1:I14"/>
  <sheetViews>
    <sheetView workbookViewId="0">
      <selection activeCell="E6" sqref="E6:G6"/>
    </sheetView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63.88671875" customWidth="1"/>
    <col min="4" max="4" width="18.6640625" customWidth="1"/>
    <col min="5" max="5" width="31.5546875" style="4" customWidth="1"/>
    <col min="6" max="6" width="18" style="4" bestFit="1" customWidth="1"/>
    <col min="7" max="7" width="22.5546875" style="5" customWidth="1"/>
    <col min="8" max="8" width="19.6640625" bestFit="1" customWidth="1"/>
    <col min="9" max="9" width="18.6640625" style="4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3" t="s">
        <v>0</v>
      </c>
      <c r="H1" s="3" t="s">
        <v>1</v>
      </c>
    </row>
    <row r="2" spans="1:9" ht="15" thickBot="1" x14ac:dyDescent="0.35">
      <c r="A2" s="6" t="s">
        <v>2</v>
      </c>
      <c r="B2" s="7">
        <v>5</v>
      </c>
    </row>
    <row r="3" spans="1:9" ht="15.75" customHeight="1" thickBot="1" x14ac:dyDescent="0.35">
      <c r="A3" s="30" t="s">
        <v>3</v>
      </c>
      <c r="B3" s="31"/>
      <c r="C3" s="32"/>
      <c r="D3" s="8">
        <f>SUM(G:G)</f>
        <v>3600</v>
      </c>
      <c r="E3" s="30" t="s">
        <v>4</v>
      </c>
      <c r="F3" s="31"/>
      <c r="G3" s="32"/>
      <c r="H3" s="8">
        <f>SUM(I:I)</f>
        <v>0</v>
      </c>
    </row>
    <row r="4" spans="1:9" ht="15" thickBot="1" x14ac:dyDescent="0.35">
      <c r="A4" s="26" t="s">
        <v>43</v>
      </c>
      <c r="B4" s="9">
        <v>0</v>
      </c>
      <c r="C4" s="10" t="s">
        <v>5</v>
      </c>
      <c r="D4" s="11">
        <f>ROUND($D$3*B4,2)</f>
        <v>0</v>
      </c>
      <c r="E4" s="26" t="s">
        <v>46</v>
      </c>
      <c r="F4" s="27">
        <v>0</v>
      </c>
      <c r="G4" s="10" t="s">
        <v>5</v>
      </c>
      <c r="H4" s="11">
        <f>ROUND($H$3*F4,2)</f>
        <v>0</v>
      </c>
    </row>
    <row r="5" spans="1:9" ht="15" thickBot="1" x14ac:dyDescent="0.35">
      <c r="A5" s="26" t="s">
        <v>44</v>
      </c>
      <c r="B5" s="9">
        <v>0</v>
      </c>
      <c r="C5" s="10" t="s">
        <v>6</v>
      </c>
      <c r="D5" s="11">
        <f>ROUND($D$3*B5,2)</f>
        <v>0</v>
      </c>
      <c r="E5" s="26" t="s">
        <v>47</v>
      </c>
      <c r="F5" s="27">
        <v>0</v>
      </c>
      <c r="G5" s="10" t="s">
        <v>6</v>
      </c>
      <c r="H5" s="11">
        <f>ROUND($H$3*F5,2)</f>
        <v>0</v>
      </c>
    </row>
    <row r="6" spans="1:9" ht="15" thickBot="1" x14ac:dyDescent="0.35">
      <c r="A6" s="33" t="s">
        <v>7</v>
      </c>
      <c r="B6" s="34"/>
      <c r="C6" s="35"/>
      <c r="D6" s="11">
        <f>SUM(D3,D4,D5)</f>
        <v>3600</v>
      </c>
      <c r="E6" s="33" t="s">
        <v>8</v>
      </c>
      <c r="F6" s="34"/>
      <c r="G6" s="35"/>
      <c r="H6" s="11">
        <f>SUM(H3,H4,H5)</f>
        <v>0</v>
      </c>
    </row>
    <row r="7" spans="1:9" ht="15" thickBot="1" x14ac:dyDescent="0.35">
      <c r="A7" s="12" t="s">
        <v>9</v>
      </c>
      <c r="B7" s="13">
        <v>0.21</v>
      </c>
      <c r="C7" s="10" t="s">
        <v>10</v>
      </c>
      <c r="D7" s="11">
        <f>ROUND($D$6*B7,2)</f>
        <v>756</v>
      </c>
      <c r="E7" s="14" t="s">
        <v>9</v>
      </c>
      <c r="F7" s="15">
        <f>B7</f>
        <v>0.21</v>
      </c>
      <c r="G7" s="10" t="s">
        <v>10</v>
      </c>
      <c r="H7" s="11">
        <f>ROUND($H$6*F7,2)</f>
        <v>0</v>
      </c>
    </row>
    <row r="8" spans="1:9" ht="15" thickBot="1" x14ac:dyDescent="0.35">
      <c r="A8" s="36" t="s">
        <v>11</v>
      </c>
      <c r="B8" s="37"/>
      <c r="C8" s="38"/>
      <c r="D8" s="16">
        <f>SUM(D6:D7)</f>
        <v>4356</v>
      </c>
      <c r="E8" s="36" t="s">
        <v>12</v>
      </c>
      <c r="F8" s="37"/>
      <c r="G8" s="38"/>
      <c r="H8" s="16">
        <f>SUM(H6:H7)</f>
        <v>0</v>
      </c>
    </row>
    <row r="9" spans="1:9" ht="15" thickBot="1" x14ac:dyDescent="0.35"/>
    <row r="10" spans="1:9" ht="15" thickBot="1" x14ac:dyDescent="0.35">
      <c r="A10" s="17"/>
      <c r="F10" s="28" t="s">
        <v>13</v>
      </c>
      <c r="G10" s="29"/>
      <c r="H10" s="28" t="s">
        <v>14</v>
      </c>
      <c r="I10" s="29"/>
    </row>
    <row r="11" spans="1:9" x14ac:dyDescent="0.3">
      <c r="A11" s="18" t="s">
        <v>15</v>
      </c>
      <c r="B11" s="18" t="s">
        <v>16</v>
      </c>
      <c r="C11" s="18" t="s">
        <v>17</v>
      </c>
      <c r="D11" s="18" t="s">
        <v>18</v>
      </c>
      <c r="E11" s="19" t="s">
        <v>19</v>
      </c>
      <c r="F11" s="19" t="s">
        <v>20</v>
      </c>
      <c r="G11" s="18" t="s">
        <v>21</v>
      </c>
      <c r="H11" s="18" t="s">
        <v>22</v>
      </c>
      <c r="I11" s="18" t="s">
        <v>23</v>
      </c>
    </row>
    <row r="12" spans="1:9" x14ac:dyDescent="0.3">
      <c r="A12" s="20" t="s">
        <v>35</v>
      </c>
      <c r="B12" s="20" t="s">
        <v>36</v>
      </c>
      <c r="C12" s="20" t="s">
        <v>37</v>
      </c>
      <c r="D12" s="20"/>
      <c r="E12" s="21"/>
      <c r="F12" s="21"/>
      <c r="G12" s="20"/>
      <c r="H12" s="21"/>
      <c r="I12" s="21"/>
    </row>
    <row r="13" spans="1:9" x14ac:dyDescent="0.3">
      <c r="A13" s="20" t="s">
        <v>38</v>
      </c>
      <c r="B13" s="20" t="s">
        <v>40</v>
      </c>
      <c r="C13" s="20" t="s">
        <v>42</v>
      </c>
      <c r="D13" s="20"/>
      <c r="E13" s="21"/>
      <c r="F13" s="21"/>
      <c r="G13" s="20"/>
      <c r="H13" s="21"/>
      <c r="I13" s="21"/>
    </row>
    <row r="14" spans="1:9" x14ac:dyDescent="0.3">
      <c r="A14" s="20"/>
      <c r="B14" s="20" t="s">
        <v>28</v>
      </c>
      <c r="C14" s="20" t="s">
        <v>26</v>
      </c>
      <c r="D14" s="25" t="s">
        <v>39</v>
      </c>
      <c r="E14" s="21">
        <v>36</v>
      </c>
      <c r="F14" s="21">
        <v>100</v>
      </c>
      <c r="G14" s="24">
        <f t="shared" ref="G14" si="0">ROUND(E14*F14,2)</f>
        <v>3600</v>
      </c>
      <c r="H14" s="22">
        <f>'Oferta Económica'!H17</f>
        <v>0</v>
      </c>
      <c r="I14" s="23">
        <f t="shared" ref="I14" si="1">ROUND(E14*H14,2)</f>
        <v>0</v>
      </c>
    </row>
  </sheetData>
  <sheetProtection algorithmName="SHA-512" hashValue="7yMVGdnjavn5KjlUaABSWwMB+CJlz0zFvsui2xbmVmh47mz8EqxycCqKxVf3xRkf/EObOyxUzepzfkdcaUbgrg==" saltValue="XWkPHjNH+1pen7+YSj+yyA==" spinCount="100000" sheet="1" objects="1" scenario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dataValidations count="1">
    <dataValidation type="custom" allowBlank="1" showInputMessage="1" showErrorMessage="1" error="El &quot;Precio Un ofertante&quot; no puede superar el &quot;Precio Un Licitación&quot;." sqref="H14" xr:uid="{FC443DD5-7A3E-4C4F-9B00-DEB463751351}">
      <formula1>H14&lt;=F14</formula1>
    </dataValidation>
  </dataValidation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A1:B2"/>
  <sheetViews>
    <sheetView workbookViewId="0">
      <selection activeCell="F14" sqref="F14"/>
    </sheetView>
  </sheetViews>
  <sheetFormatPr baseColWidth="10" defaultColWidth="11.44140625" defaultRowHeight="14.4" x14ac:dyDescent="0.3"/>
  <cols>
    <col min="2" max="2" width="67.6640625" customWidth="1"/>
  </cols>
  <sheetData>
    <row r="1" spans="1:2" x14ac:dyDescent="0.3">
      <c r="A1" s="2"/>
      <c r="B1" s="1" t="s">
        <v>24</v>
      </c>
    </row>
    <row r="2" spans="1:2" x14ac:dyDescent="0.3">
      <c r="B2" s="1" t="s">
        <v>25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36B117486650468329313898BB7A96" ma:contentTypeVersion="2" ma:contentTypeDescription="Crear nuevo documento." ma:contentTypeScope="" ma:versionID="e6cb906d5945a7d2eaa14441bad84f75">
  <xsd:schema xmlns:xsd="http://www.w3.org/2001/XMLSchema" xmlns:xs="http://www.w3.org/2001/XMLSchema" xmlns:p="http://schemas.microsoft.com/office/2006/metadata/properties" xmlns:ns2="4fd46784-a323-4a13-9ce7-d880620db668" targetNamespace="http://schemas.microsoft.com/office/2006/metadata/properties" ma:root="true" ma:fieldsID="2e6ed0d2df33fe970b89d78e8a2c15f2" ns2:_="">
    <xsd:import namespace="4fd46784-a323-4a13-9ce7-d880620db66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d46784-a323-4a13-9ce7-d880620db66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_dlc_DocId" ma:index="10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11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fd46784-a323-4a13-9ce7-d880620db668">RVE4WTQSMYQ2-1827405729-860</_dlc_DocId>
    <_dlc_DocIdUrl xmlns="4fd46784-a323-4a13-9ce7-d880620db668">
      <Url>https://espacios.metromadrid.es/sitios/ACTI/_layouts/15/DocIdRedir.aspx?ID=RVE4WTQSMYQ2-1827405729-860</Url>
      <Description>RVE4WTQSMYQ2-1827405729-860</Description>
    </_dlc_DocIdUrl>
    <SharedWithUsers xmlns="4fd46784-a323-4a13-9ce7-d880620db668">
      <UserInfo>
        <DisplayName>Carbajo Calvo, Roberto</DisplayName>
        <AccountId>1786</AccountId>
        <AccountType/>
      </UserInfo>
      <UserInfo>
        <DisplayName>Sánchez Fernández, Esteban</DisplayName>
        <AccountId>56</AccountId>
        <AccountType/>
      </UserInfo>
      <UserInfo>
        <DisplayName>Gómez Cañero, Rubén</DisplayName>
        <AccountId>104</AccountId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9F44FB17-1FF8-4B15-B694-1685D58BA2C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6A11B2E-F22D-4AFE-86D9-05CA8AD90D8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d46784-a323-4a13-9ce7-d880620db6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53EAAA9-5CA9-4A6F-A756-75BBCFB1C1AC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DA8A7E84-EC2F-48E3-A1FB-3554E872B42B}">
  <ds:schemaRefs>
    <ds:schemaRef ds:uri="http://schemas.microsoft.com/office/2006/metadata/properties"/>
    <ds:schemaRef ds:uri="4fd46784-a323-4a13-9ce7-d880620db668"/>
    <ds:schemaRef ds:uri="http://schemas.microsoft.com/office/2006/documentManagement/types"/>
    <ds:schemaRef ds:uri="http://purl.org/dc/elements/1.1/"/>
    <ds:schemaRef ds:uri="http://www.w3.org/XML/1998/namespace"/>
    <ds:schemaRef ds:uri="http://schemas.openxmlformats.org/package/2006/metadata/core-properties"/>
    <ds:schemaRef ds:uri="http://schemas.microsoft.com/office/infopath/2007/PartnerControls"/>
    <ds:schemaRef ds:uri="http://purl.org/dc/dcmitype/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Oferta Económica</vt:lpstr>
      <vt:lpstr>CERTO_I</vt:lpstr>
      <vt:lpstr>CERTO_G</vt:lpstr>
      <vt:lpstr>Glosario</vt:lpstr>
    </vt:vector>
  </TitlesOfParts>
  <Manager/>
  <Company>Metro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dcterms:created xsi:type="dcterms:W3CDTF">2023-06-09T08:33:37Z</dcterms:created>
  <dcterms:modified xsi:type="dcterms:W3CDTF">2025-03-28T11:03:08Z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0x010100EA36B117486650468329313898BB7A96</vt:lpwstr>
  </property>
  <property fmtid="{D5CDD505-2E9C-101B-9397-08002B2CF9AE}" pid="3" name="_dlc_DocIdItemGuid">
    <vt:lpwstr>e8ba3b69-9bbd-461f-bad1-69a43555f78c</vt:lpwstr>
  </property>
  <property fmtid="{D5CDD505-2E9C-101B-9397-08002B2CF9AE}" pid="4" name="TaxKeyword">
    <vt:lpwstr/>
  </property>
</Properties>
</file>