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9657\Desktop\temp\pliegos walkies en proceso\01 AGOSTO\"/>
    </mc:Choice>
  </mc:AlternateContent>
  <xr:revisionPtr revIDLastSave="0" documentId="13_ncr:1_{91B5D433-B50B-49E6-8081-FCE286ACC88C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I31" i="1"/>
  <c r="G31" i="1"/>
  <c r="I30" i="1"/>
  <c r="G30" i="1"/>
  <c r="I29" i="1"/>
  <c r="G29" i="1"/>
  <c r="I46" i="1"/>
  <c r="G46" i="1"/>
  <c r="I45" i="1"/>
  <c r="G45" i="1"/>
  <c r="I44" i="1"/>
  <c r="G44" i="1"/>
  <c r="G40" i="1"/>
  <c r="G39" i="1"/>
  <c r="G38" i="1"/>
  <c r="I40" i="1"/>
  <c r="I39" i="1"/>
  <c r="I38" i="1"/>
  <c r="G35" i="1"/>
  <c r="I35" i="1"/>
  <c r="G27" i="1"/>
  <c r="I27" i="1"/>
  <c r="G26" i="1"/>
  <c r="I26" i="1"/>
  <c r="G25" i="1"/>
  <c r="I25" i="1"/>
  <c r="I23" i="1"/>
  <c r="I24" i="1"/>
  <c r="G23" i="1"/>
  <c r="G24" i="1"/>
  <c r="I21" i="1"/>
  <c r="I22" i="1"/>
  <c r="G21" i="1"/>
  <c r="G22" i="1"/>
  <c r="G14" i="1" l="1"/>
  <c r="G42" i="1"/>
  <c r="G37" i="1"/>
  <c r="G33" i="1"/>
  <c r="G17" i="1"/>
  <c r="G43" i="1"/>
  <c r="G34" i="1"/>
  <c r="G18" i="1"/>
  <c r="D3" i="1" s="1"/>
  <c r="G15" i="1"/>
  <c r="I33" i="1"/>
  <c r="I34" i="1"/>
  <c r="I37" i="1"/>
  <c r="I42" i="1"/>
  <c r="I43" i="1"/>
  <c r="I20" i="1"/>
  <c r="I14" i="1"/>
  <c r="I15" i="1"/>
  <c r="I17" i="1"/>
  <c r="I18" i="1"/>
  <c r="F7" i="1"/>
  <c r="D4" i="1" l="1"/>
  <c r="H3" i="1" l="1"/>
  <c r="H5" i="1" s="1"/>
  <c r="D5" i="1"/>
  <c r="D6" i="1" s="1"/>
  <c r="D7" i="1" s="1"/>
  <c r="D8" i="1" s="1"/>
  <c r="H4" i="1" l="1"/>
  <c r="H6" i="1" s="1"/>
  <c r="H7" i="1" s="1"/>
  <c r="H8" i="1" s="1"/>
</calcChain>
</file>

<file path=xl/sharedStrings.xml><?xml version="1.0" encoding="utf-8"?>
<sst xmlns="http://schemas.openxmlformats.org/spreadsheetml/2006/main" count="141" uniqueCount="112">
  <si>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</si>
  <si>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</si>
  <si>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</si>
  <si>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</si>
  <si>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</si>
  <si>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</si>
  <si>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</si>
  <si>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</si>
  <si>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</si>
  <si>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</si>
  <si>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</si>
  <si>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</si>
  <si>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</si>
  <si>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</si>
  <si>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</si>
  <si>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</si>
  <si>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</si>
  <si>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</si>
  <si>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</si>
  <si>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</si>
  <si>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</si>
  <si>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</si>
  <si>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</si>
  <si>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</si>
  <si>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</si>
  <si>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</si>
  <si>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</si>
  <si>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</si>
  <si>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</si>
  <si>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</si>
  <si>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</si>
  <si>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</si>
  <si>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</si>
  <si>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</si>
  <si>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1.3</t>
  </si>
  <si>
    <t>1.4</t>
  </si>
  <si>
    <t>1.5</t>
  </si>
  <si>
    <t>1.6</t>
  </si>
  <si>
    <t>T1</t>
  </si>
  <si>
    <t>C1</t>
  </si>
  <si>
    <t>UC01</t>
  </si>
  <si>
    <t>UC02</t>
  </si>
  <si>
    <t>UC03</t>
  </si>
  <si>
    <t>UC04</t>
  </si>
  <si>
    <t>C2</t>
  </si>
  <si>
    <t>C3</t>
  </si>
  <si>
    <t>C4</t>
  </si>
  <si>
    <t>C5</t>
  </si>
  <si>
    <t>C6</t>
  </si>
  <si>
    <t>UC05</t>
  </si>
  <si>
    <t>UC06</t>
  </si>
  <si>
    <t>UC09</t>
  </si>
  <si>
    <t>UC10</t>
  </si>
  <si>
    <t>UC07</t>
  </si>
  <si>
    <t>UC08</t>
  </si>
  <si>
    <t>UC11</t>
  </si>
  <si>
    <t>UC12</t>
  </si>
  <si>
    <t>Prototipo 2000A</t>
  </si>
  <si>
    <t>Prototipo 2000B</t>
  </si>
  <si>
    <t>Prototipo 7000</t>
  </si>
  <si>
    <t>Prototipo 9000</t>
  </si>
  <si>
    <t>INSTALACIÓN DE WALKIES Y LINTERNAS EMBARCADOS</t>
  </si>
  <si>
    <t>2000 B Walkies y Linternas</t>
  </si>
  <si>
    <t>Localización</t>
  </si>
  <si>
    <t>Prototipo 3000 Monotensión MRSSRM</t>
  </si>
  <si>
    <t>Prototipo 3000 Bitensión MRSM</t>
  </si>
  <si>
    <t>Prototipo 3000 Bitensión MRSSRM</t>
  </si>
  <si>
    <t xml:space="preserve">3000 1ª Walkies </t>
  </si>
  <si>
    <t>Instalación serie 2000A</t>
  </si>
  <si>
    <t>Instalación serie 2000B</t>
  </si>
  <si>
    <t xml:space="preserve">Instalación SERIE 3000 1ª Monotensión Leasing BBVA       </t>
  </si>
  <si>
    <t>Instalación SERIE 3000 1ª Bitensión METRO</t>
  </si>
  <si>
    <t xml:space="preserve">Instalación SERIE 3000 1ª Bitensión Leasing BBVA   </t>
  </si>
  <si>
    <t>Instalación SERIE 3000 1ª Bitensión Leasing CAIXA</t>
  </si>
  <si>
    <t xml:space="preserve">Instalación SERIE 3000 1ª Monotensión Metro (reformadas a bitensión) </t>
  </si>
  <si>
    <t>7000 Walkies y Linternas</t>
  </si>
  <si>
    <t>UC13</t>
  </si>
  <si>
    <t>Instalación serie MM S 7000 Leasing BBVA (ant Plan Azul) (31 ud)</t>
  </si>
  <si>
    <t>UC14</t>
  </si>
  <si>
    <t>UC15</t>
  </si>
  <si>
    <t>Instalación serie MM S 7000 DGI (ant Caixa Renting) (6 ud)</t>
  </si>
  <si>
    <t>8000 1ª Walkies y Linternas</t>
  </si>
  <si>
    <t>UC16</t>
  </si>
  <si>
    <t>UC17</t>
  </si>
  <si>
    <t>UC18</t>
  </si>
  <si>
    <t>UC19</t>
  </si>
  <si>
    <t>Instalación MM S 8000 Monotensión Leasing Caixa (ant PA) (33)</t>
  </si>
  <si>
    <t xml:space="preserve">Prototipo 80001ª </t>
  </si>
  <si>
    <t>Instalación MM S 8000 Metro (4 ud)</t>
  </si>
  <si>
    <t>Instalación MM S 8000 Bitensión Leasing Caixa (ant PA) (10 ud)</t>
  </si>
  <si>
    <t>9000 Walkies</t>
  </si>
  <si>
    <t>UC20</t>
  </si>
  <si>
    <t>UC21</t>
  </si>
  <si>
    <t>UC22</t>
  </si>
  <si>
    <t>Instalación SERIE 9000 Serie 1 Monotensión leasing CAIXA (7 ud)</t>
  </si>
  <si>
    <t>Instalación SERIE 9000 Serie 1 Monotensión (19 ud)</t>
  </si>
  <si>
    <t>Instalación SERIE 9000 Serie 2 Bitensión (6 ud)</t>
  </si>
  <si>
    <t>Instalación SERIE 9000 Serie 3 Monotensión (20 ud)</t>
  </si>
  <si>
    <t>6000 Linternas</t>
  </si>
  <si>
    <t>Prototipo 6000</t>
  </si>
  <si>
    <t>Instalación MM S 6000 Metro (ant Plan Azul) (22R)</t>
  </si>
  <si>
    <t>Instalación MM S 6000 Metro (37 ud + 2R)</t>
  </si>
  <si>
    <t>1.7</t>
  </si>
  <si>
    <t>UC23</t>
  </si>
  <si>
    <t>UC24</t>
  </si>
  <si>
    <t>UC25</t>
  </si>
  <si>
    <t>UC26</t>
  </si>
  <si>
    <t>UC27</t>
  </si>
  <si>
    <t xml:space="preserve">2000 A (L05) Walkies y Linternas </t>
  </si>
  <si>
    <t xml:space="preserve">Total Beneficio Industrial </t>
  </si>
  <si>
    <t>C7</t>
  </si>
  <si>
    <t>Unidades/Composiciones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</si>
</sst>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10" fontId="3" fillId="0" borderId="4" xfId="0" quotePrefix="1" applyNumberFormat="1" applyFont="1" applyBorder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10" fontId="3" fillId="3" borderId="4" xfId="0" quotePrefix="1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0" fontId="2" fillId="2" borderId="0" xfId="0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top"/>
      <protection locked="0"/>
    </xf>
    <xf numFmtId="0" fontId="2" fillId="2" borderId="7" xfId="0" applyFont="1" applyFill="1" applyBorder="1" applyAlignment="1" applyProtection="1">
      <alignment horizontal="center" vertical="top"/>
      <protection locked="0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9" fontId="0" fillId="0" borderId="0" xfId="0" applyNumberFormat="1" applyProtection="1"/>
    <xf numFmtId="0" fontId="0" fillId="0" borderId="0" xfId="0" applyProtection="1"/>
    <xf numFmtId="4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1" fontId="3" fillId="0" borderId="0" xfId="0" applyNumberFormat="1" applyFont="1" applyProtection="1"/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6"/>
  <sheetViews>
    <sheetView tabSelected="1" workbookViewId="0">
      <selection activeCell="G46" sqref="G46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4.140625" bestFit="1" customWidth="1"/>
    <col min="4" max="4" width="18.7109375" customWidth="1"/>
    <col min="5" max="5" width="27.7109375" style="4" customWidth="1"/>
    <col min="6" max="6" width="18" style="4" bestFit="1" customWidth="1"/>
    <col min="7" max="7" width="22.5703125" style="5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10" ht="15.75" thickBot="1" x14ac:dyDescent="0.3">
      <c r="D1" s="3" t="s">
        <v>0</v>
      </c>
      <c r="H1" s="3" t="s">
        <v>1</v>
      </c>
    </row>
    <row r="2" spans="1:10" ht="15.75" thickBot="1" x14ac:dyDescent="0.3">
      <c r="A2" s="8" t="s">
        <v>2</v>
      </c>
      <c r="B2" s="9">
        <v>1</v>
      </c>
    </row>
    <row r="3" spans="1:10" ht="15" customHeight="1" thickBot="1" x14ac:dyDescent="0.3">
      <c r="A3" s="24" t="s">
        <v>3</v>
      </c>
      <c r="B3" s="25"/>
      <c r="C3" s="26"/>
      <c r="D3" s="10">
        <f>SUM(G14:G46)</f>
        <v>1129754</v>
      </c>
      <c r="E3" s="24" t="s">
        <v>4</v>
      </c>
      <c r="F3" s="25"/>
      <c r="G3" s="26"/>
      <c r="H3" s="10">
        <f>SUM(I:I)</f>
        <v>0</v>
      </c>
    </row>
    <row r="4" spans="1:10" ht="15" customHeight="1" thickBot="1" x14ac:dyDescent="0.3">
      <c r="A4" s="11" t="s">
        <v>5</v>
      </c>
      <c r="B4" s="7">
        <v>0</v>
      </c>
      <c r="C4" s="12" t="s">
        <v>109</v>
      </c>
      <c r="D4" s="13">
        <f>ROUND($D$3*B4,2)</f>
        <v>0</v>
      </c>
      <c r="E4" s="14" t="s">
        <v>7</v>
      </c>
      <c r="F4" s="15">
        <v>0</v>
      </c>
      <c r="G4" s="12" t="s">
        <v>6</v>
      </c>
      <c r="H4" s="13">
        <f>ROUND($H$3*F4,2)</f>
        <v>0</v>
      </c>
    </row>
    <row r="5" spans="1:10" ht="15.75" thickBot="1" x14ac:dyDescent="0.3">
      <c r="A5" s="11" t="s">
        <v>8</v>
      </c>
      <c r="B5" s="7">
        <v>0</v>
      </c>
      <c r="C5" s="12" t="s">
        <v>9</v>
      </c>
      <c r="D5" s="13">
        <f>ROUND($D$3*B5,2)</f>
        <v>0</v>
      </c>
      <c r="E5" s="14" t="s">
        <v>10</v>
      </c>
      <c r="F5" s="15">
        <v>0</v>
      </c>
      <c r="G5" s="12" t="s">
        <v>9</v>
      </c>
      <c r="H5" s="13">
        <f>ROUND($H$3*F5,2)</f>
        <v>0</v>
      </c>
    </row>
    <row r="6" spans="1:10" ht="15.75" thickBot="1" x14ac:dyDescent="0.3">
      <c r="A6" s="27" t="s">
        <v>11</v>
      </c>
      <c r="B6" s="28"/>
      <c r="C6" s="29"/>
      <c r="D6" s="13">
        <f>SUM(D3,D4,D5)</f>
        <v>1129754</v>
      </c>
      <c r="E6" s="27" t="s">
        <v>12</v>
      </c>
      <c r="F6" s="28"/>
      <c r="G6" s="29"/>
      <c r="H6" s="13">
        <f>SUM(H3,H4,H5)</f>
        <v>0</v>
      </c>
    </row>
    <row r="7" spans="1:10" ht="15.75" thickBot="1" x14ac:dyDescent="0.3">
      <c r="A7" s="16" t="s">
        <v>13</v>
      </c>
      <c r="B7" s="17">
        <v>0.21</v>
      </c>
      <c r="C7" s="12" t="s">
        <v>14</v>
      </c>
      <c r="D7" s="13">
        <f>ROUND($D$6*B7,2)</f>
        <v>237248.34</v>
      </c>
      <c r="E7" s="18" t="s">
        <v>13</v>
      </c>
      <c r="F7" s="19">
        <f>B7</f>
        <v>0.21</v>
      </c>
      <c r="G7" s="12" t="s">
        <v>14</v>
      </c>
      <c r="H7" s="13">
        <f>ROUND($H$6*F7,2)</f>
        <v>0</v>
      </c>
    </row>
    <row r="8" spans="1:10" ht="15.75" thickBot="1" x14ac:dyDescent="0.3">
      <c r="A8" s="30" t="s">
        <v>15</v>
      </c>
      <c r="B8" s="31"/>
      <c r="C8" s="32"/>
      <c r="D8" s="20">
        <f>SUM(D6:D7)</f>
        <v>1367002.34</v>
      </c>
      <c r="E8" s="30" t="s">
        <v>16</v>
      </c>
      <c r="F8" s="31"/>
      <c r="G8" s="32"/>
      <c r="H8" s="20">
        <f>SUM(H6:H7)</f>
        <v>0</v>
      </c>
    </row>
    <row r="9" spans="1:10" ht="15.75" thickBot="1" x14ac:dyDescent="0.3"/>
    <row r="10" spans="1:10" ht="15.75" thickBot="1" x14ac:dyDescent="0.3">
      <c r="A10" s="33"/>
      <c r="B10" s="34"/>
      <c r="C10" s="34"/>
      <c r="D10" s="34"/>
      <c r="E10" s="35"/>
      <c r="F10" s="36" t="s">
        <v>17</v>
      </c>
      <c r="G10" s="37"/>
      <c r="H10" s="22" t="s">
        <v>18</v>
      </c>
      <c r="I10" s="23"/>
      <c r="J10" s="6"/>
    </row>
    <row r="11" spans="1:10" x14ac:dyDescent="0.25">
      <c r="A11" s="38" t="s">
        <v>19</v>
      </c>
      <c r="B11" s="38" t="s">
        <v>20</v>
      </c>
      <c r="C11" s="38" t="s">
        <v>21</v>
      </c>
      <c r="D11" s="38" t="s">
        <v>22</v>
      </c>
      <c r="E11" s="39" t="s">
        <v>23</v>
      </c>
      <c r="F11" s="39" t="s">
        <v>24</v>
      </c>
      <c r="G11" s="38" t="s">
        <v>25</v>
      </c>
      <c r="H11" s="21" t="s">
        <v>26</v>
      </c>
      <c r="I11" s="38" t="s">
        <v>27</v>
      </c>
      <c r="J11" s="38" t="s">
        <v>63</v>
      </c>
    </row>
    <row r="12" spans="1:10" s="6" customFormat="1" x14ac:dyDescent="0.25">
      <c r="A12" s="40" t="s">
        <v>28</v>
      </c>
      <c r="B12" s="40" t="s">
        <v>38</v>
      </c>
      <c r="C12" s="34" t="s">
        <v>61</v>
      </c>
      <c r="D12" s="40"/>
      <c r="E12" s="41"/>
      <c r="F12" s="41"/>
      <c r="G12" s="42"/>
      <c r="H12" s="2"/>
      <c r="I12" s="44"/>
      <c r="J12" s="34"/>
    </row>
    <row r="13" spans="1:10" s="6" customFormat="1" x14ac:dyDescent="0.25">
      <c r="A13" s="40" t="s">
        <v>29</v>
      </c>
      <c r="B13" s="40" t="s">
        <v>39</v>
      </c>
      <c r="C13" s="40" t="s">
        <v>108</v>
      </c>
      <c r="D13" s="40"/>
      <c r="E13" s="41"/>
      <c r="F13" s="41"/>
      <c r="G13" s="42"/>
      <c r="H13" s="2"/>
      <c r="I13" s="44"/>
      <c r="J13" s="34"/>
    </row>
    <row r="14" spans="1:10" s="6" customFormat="1" x14ac:dyDescent="0.25">
      <c r="A14" s="40"/>
      <c r="B14" s="40" t="s">
        <v>40</v>
      </c>
      <c r="C14" s="40" t="s">
        <v>57</v>
      </c>
      <c r="D14" s="43" t="s">
        <v>111</v>
      </c>
      <c r="E14" s="41">
        <v>1</v>
      </c>
      <c r="F14" s="35">
        <v>5374</v>
      </c>
      <c r="G14" s="42">
        <f>E14*F14</f>
        <v>5374</v>
      </c>
      <c r="H14" s="2"/>
      <c r="I14" s="44">
        <f t="shared" ref="I14:I18" si="0">ROUND(E14*H14,2)</f>
        <v>0</v>
      </c>
      <c r="J14" s="34">
        <v>700003</v>
      </c>
    </row>
    <row r="15" spans="1:10" s="6" customFormat="1" x14ac:dyDescent="0.25">
      <c r="A15" s="40"/>
      <c r="B15" s="40" t="s">
        <v>41</v>
      </c>
      <c r="C15" s="40" t="s">
        <v>68</v>
      </c>
      <c r="D15" s="43" t="s">
        <v>111</v>
      </c>
      <c r="E15" s="41">
        <v>3</v>
      </c>
      <c r="F15" s="35">
        <v>5374</v>
      </c>
      <c r="G15" s="42">
        <f>E15*F15</f>
        <v>16122</v>
      </c>
      <c r="H15" s="2"/>
      <c r="I15" s="44">
        <f t="shared" si="0"/>
        <v>0</v>
      </c>
      <c r="J15" s="34">
        <v>700003</v>
      </c>
    </row>
    <row r="16" spans="1:10" s="6" customFormat="1" x14ac:dyDescent="0.25">
      <c r="A16" s="40" t="s">
        <v>30</v>
      </c>
      <c r="B16" s="40" t="s">
        <v>44</v>
      </c>
      <c r="C16" s="40" t="s">
        <v>62</v>
      </c>
      <c r="D16" s="43"/>
      <c r="E16" s="41"/>
      <c r="F16" s="41"/>
      <c r="G16" s="42"/>
      <c r="H16" s="2"/>
      <c r="I16" s="44"/>
      <c r="J16" s="34"/>
    </row>
    <row r="17" spans="1:10" s="6" customFormat="1" x14ac:dyDescent="0.25">
      <c r="A17" s="40"/>
      <c r="B17" s="40" t="s">
        <v>42</v>
      </c>
      <c r="C17" s="40" t="s">
        <v>58</v>
      </c>
      <c r="D17" s="43" t="s">
        <v>111</v>
      </c>
      <c r="E17" s="41">
        <v>1</v>
      </c>
      <c r="F17" s="35">
        <v>5774</v>
      </c>
      <c r="G17" s="42">
        <f>E17*F17</f>
        <v>5774</v>
      </c>
      <c r="H17" s="2"/>
      <c r="I17" s="44">
        <f t="shared" si="0"/>
        <v>0</v>
      </c>
      <c r="J17" s="34">
        <v>700005</v>
      </c>
    </row>
    <row r="18" spans="1:10" s="6" customFormat="1" x14ac:dyDescent="0.25">
      <c r="A18" s="40"/>
      <c r="B18" s="40" t="s">
        <v>43</v>
      </c>
      <c r="C18" s="40" t="s">
        <v>69</v>
      </c>
      <c r="D18" s="43" t="s">
        <v>111</v>
      </c>
      <c r="E18" s="41">
        <v>31</v>
      </c>
      <c r="F18" s="35">
        <v>5774</v>
      </c>
      <c r="G18" s="42">
        <f>E18*F18</f>
        <v>178994</v>
      </c>
      <c r="H18" s="2"/>
      <c r="I18" s="44">
        <f t="shared" si="0"/>
        <v>0</v>
      </c>
      <c r="J18" s="34">
        <v>700005</v>
      </c>
    </row>
    <row r="19" spans="1:10" s="6" customFormat="1" x14ac:dyDescent="0.25">
      <c r="A19" s="40" t="s">
        <v>34</v>
      </c>
      <c r="B19" s="40" t="s">
        <v>45</v>
      </c>
      <c r="C19" s="40" t="s">
        <v>67</v>
      </c>
      <c r="D19" s="43"/>
      <c r="E19" s="41"/>
      <c r="F19" s="41"/>
      <c r="G19" s="42"/>
      <c r="H19" s="2"/>
      <c r="I19" s="44"/>
      <c r="J19" s="34"/>
    </row>
    <row r="20" spans="1:10" s="6" customFormat="1" x14ac:dyDescent="0.25">
      <c r="A20" s="34"/>
      <c r="B20" s="40" t="s">
        <v>49</v>
      </c>
      <c r="C20" s="40" t="s">
        <v>64</v>
      </c>
      <c r="D20" s="34" t="s">
        <v>111</v>
      </c>
      <c r="E20" s="35">
        <v>1</v>
      </c>
      <c r="F20" s="35">
        <v>2510</v>
      </c>
      <c r="G20" s="42">
        <f>E20*F20</f>
        <v>2510</v>
      </c>
      <c r="H20" s="2"/>
      <c r="I20" s="44">
        <f t="shared" ref="I20:I27" si="1">ROUND(E20*H20,2)</f>
        <v>0</v>
      </c>
      <c r="J20" s="34">
        <v>700007</v>
      </c>
    </row>
    <row r="21" spans="1:10" s="6" customFormat="1" x14ac:dyDescent="0.25">
      <c r="A21" s="34"/>
      <c r="B21" s="40" t="s">
        <v>50</v>
      </c>
      <c r="C21" s="40" t="s">
        <v>66</v>
      </c>
      <c r="D21" s="34" t="s">
        <v>111</v>
      </c>
      <c r="E21" s="35">
        <v>1</v>
      </c>
      <c r="F21" s="35">
        <v>2510</v>
      </c>
      <c r="G21" s="42">
        <f t="shared" ref="G21:G27" si="2">E21*F21</f>
        <v>2510</v>
      </c>
      <c r="H21" s="2"/>
      <c r="I21" s="44">
        <f t="shared" si="1"/>
        <v>0</v>
      </c>
      <c r="J21" s="34">
        <v>700006</v>
      </c>
    </row>
    <row r="22" spans="1:10" s="6" customFormat="1" x14ac:dyDescent="0.25">
      <c r="A22" s="34"/>
      <c r="B22" s="40" t="s">
        <v>53</v>
      </c>
      <c r="C22" s="40" t="s">
        <v>65</v>
      </c>
      <c r="D22" s="34" t="s">
        <v>111</v>
      </c>
      <c r="E22" s="35">
        <v>1</v>
      </c>
      <c r="F22" s="35">
        <v>2510</v>
      </c>
      <c r="G22" s="42">
        <f t="shared" si="2"/>
        <v>2510</v>
      </c>
      <c r="H22" s="2"/>
      <c r="I22" s="44">
        <f t="shared" si="1"/>
        <v>0</v>
      </c>
      <c r="J22" s="34">
        <v>700009</v>
      </c>
    </row>
    <row r="23" spans="1:10" s="6" customFormat="1" x14ac:dyDescent="0.25">
      <c r="A23" s="34"/>
      <c r="B23" s="40" t="s">
        <v>54</v>
      </c>
      <c r="C23" s="40" t="s">
        <v>70</v>
      </c>
      <c r="D23" s="34" t="s">
        <v>111</v>
      </c>
      <c r="E23" s="35">
        <v>23</v>
      </c>
      <c r="F23" s="35">
        <v>2510</v>
      </c>
      <c r="G23" s="42">
        <f t="shared" si="2"/>
        <v>57730</v>
      </c>
      <c r="H23" s="2"/>
      <c r="I23" s="44">
        <f t="shared" si="1"/>
        <v>0</v>
      </c>
      <c r="J23" s="34">
        <v>700007</v>
      </c>
    </row>
    <row r="24" spans="1:10" s="6" customFormat="1" x14ac:dyDescent="0.25">
      <c r="A24" s="34"/>
      <c r="B24" s="40" t="s">
        <v>51</v>
      </c>
      <c r="C24" s="40" t="s">
        <v>74</v>
      </c>
      <c r="D24" s="34" t="s">
        <v>111</v>
      </c>
      <c r="E24" s="35">
        <v>11</v>
      </c>
      <c r="F24" s="35">
        <v>2510</v>
      </c>
      <c r="G24" s="42">
        <f t="shared" si="2"/>
        <v>27610</v>
      </c>
      <c r="H24" s="2"/>
      <c r="I24" s="44">
        <f t="shared" si="1"/>
        <v>0</v>
      </c>
      <c r="J24" s="34">
        <v>700006</v>
      </c>
    </row>
    <row r="25" spans="1:10" s="6" customFormat="1" x14ac:dyDescent="0.25">
      <c r="A25" s="34"/>
      <c r="B25" s="40" t="s">
        <v>52</v>
      </c>
      <c r="C25" s="40" t="s">
        <v>71</v>
      </c>
      <c r="D25" s="34" t="s">
        <v>111</v>
      </c>
      <c r="E25" s="35">
        <v>34</v>
      </c>
      <c r="F25" s="35">
        <v>2510</v>
      </c>
      <c r="G25" s="42">
        <f t="shared" si="2"/>
        <v>85340</v>
      </c>
      <c r="H25" s="2"/>
      <c r="I25" s="44">
        <f t="shared" si="1"/>
        <v>0</v>
      </c>
      <c r="J25" s="34">
        <v>700008</v>
      </c>
    </row>
    <row r="26" spans="1:10" s="6" customFormat="1" x14ac:dyDescent="0.25">
      <c r="A26" s="34"/>
      <c r="B26" s="40" t="s">
        <v>55</v>
      </c>
      <c r="C26" s="40" t="s">
        <v>72</v>
      </c>
      <c r="D26" s="34" t="s">
        <v>111</v>
      </c>
      <c r="E26" s="35">
        <v>2</v>
      </c>
      <c r="F26" s="35">
        <v>2510</v>
      </c>
      <c r="G26" s="42">
        <f t="shared" si="2"/>
        <v>5020</v>
      </c>
      <c r="H26" s="2"/>
      <c r="I26" s="44">
        <f t="shared" si="1"/>
        <v>0</v>
      </c>
      <c r="J26" s="34">
        <v>700009</v>
      </c>
    </row>
    <row r="27" spans="1:10" s="6" customFormat="1" x14ac:dyDescent="0.25">
      <c r="A27" s="34"/>
      <c r="B27" s="40" t="s">
        <v>56</v>
      </c>
      <c r="C27" s="40" t="s">
        <v>73</v>
      </c>
      <c r="D27" s="34" t="s">
        <v>111</v>
      </c>
      <c r="E27" s="35">
        <v>17</v>
      </c>
      <c r="F27" s="35">
        <v>2510</v>
      </c>
      <c r="G27" s="42">
        <f t="shared" si="2"/>
        <v>42670</v>
      </c>
      <c r="H27" s="2"/>
      <c r="I27" s="44">
        <f t="shared" si="1"/>
        <v>0</v>
      </c>
      <c r="J27" s="34">
        <v>700010</v>
      </c>
    </row>
    <row r="28" spans="1:10" s="6" customFormat="1" x14ac:dyDescent="0.25">
      <c r="A28" s="40" t="s">
        <v>35</v>
      </c>
      <c r="B28" s="40" t="s">
        <v>46</v>
      </c>
      <c r="C28" s="40" t="s">
        <v>98</v>
      </c>
      <c r="D28" s="34"/>
      <c r="E28" s="35"/>
      <c r="F28" s="35"/>
      <c r="G28" s="42"/>
      <c r="H28" s="2"/>
      <c r="I28" s="44"/>
      <c r="J28" s="34"/>
    </row>
    <row r="29" spans="1:10" s="6" customFormat="1" x14ac:dyDescent="0.25">
      <c r="A29" s="34"/>
      <c r="B29" s="40" t="s">
        <v>76</v>
      </c>
      <c r="C29" s="40" t="s">
        <v>99</v>
      </c>
      <c r="D29" s="34" t="s">
        <v>111</v>
      </c>
      <c r="E29" s="35">
        <v>1</v>
      </c>
      <c r="F29" s="35">
        <v>3264</v>
      </c>
      <c r="G29" s="42">
        <f t="shared" ref="G29:G31" si="3">E29*F29</f>
        <v>3264</v>
      </c>
      <c r="H29" s="2"/>
      <c r="I29" s="44">
        <f t="shared" ref="I29:I31" si="4">ROUND(E29*H29,2)</f>
        <v>0</v>
      </c>
      <c r="J29" s="34">
        <v>700014</v>
      </c>
    </row>
    <row r="30" spans="1:10" s="6" customFormat="1" x14ac:dyDescent="0.25">
      <c r="A30" s="34"/>
      <c r="B30" s="40" t="s">
        <v>78</v>
      </c>
      <c r="C30" s="40" t="s">
        <v>100</v>
      </c>
      <c r="D30" s="34" t="s">
        <v>111</v>
      </c>
      <c r="E30" s="35">
        <v>6</v>
      </c>
      <c r="F30" s="35">
        <v>3264</v>
      </c>
      <c r="G30" s="42">
        <f t="shared" si="3"/>
        <v>19584</v>
      </c>
      <c r="H30" s="2"/>
      <c r="I30" s="44">
        <f t="shared" si="4"/>
        <v>0</v>
      </c>
      <c r="J30" s="34">
        <v>700014</v>
      </c>
    </row>
    <row r="31" spans="1:10" s="6" customFormat="1" x14ac:dyDescent="0.25">
      <c r="A31" s="34"/>
      <c r="B31" s="40" t="s">
        <v>79</v>
      </c>
      <c r="C31" s="40" t="s">
        <v>101</v>
      </c>
      <c r="D31" s="34" t="s">
        <v>111</v>
      </c>
      <c r="E31" s="35">
        <v>1</v>
      </c>
      <c r="F31" s="35">
        <v>3264</v>
      </c>
      <c r="G31" s="42">
        <f t="shared" si="3"/>
        <v>3264</v>
      </c>
      <c r="H31" s="2"/>
      <c r="I31" s="44">
        <f t="shared" si="4"/>
        <v>0</v>
      </c>
      <c r="J31" s="34">
        <v>700013</v>
      </c>
    </row>
    <row r="32" spans="1:10" x14ac:dyDescent="0.25">
      <c r="A32" s="40" t="s">
        <v>36</v>
      </c>
      <c r="B32" s="40" t="s">
        <v>47</v>
      </c>
      <c r="C32" s="40" t="s">
        <v>75</v>
      </c>
      <c r="D32" s="34"/>
      <c r="E32" s="35"/>
      <c r="F32" s="35"/>
      <c r="G32" s="42"/>
      <c r="H32" s="2"/>
      <c r="I32" s="44"/>
      <c r="J32" s="34"/>
    </row>
    <row r="33" spans="1:10" x14ac:dyDescent="0.25">
      <c r="A33" s="34"/>
      <c r="B33" s="40" t="s">
        <v>82</v>
      </c>
      <c r="C33" s="40" t="s">
        <v>59</v>
      </c>
      <c r="D33" s="34" t="s">
        <v>111</v>
      </c>
      <c r="E33" s="35">
        <v>1</v>
      </c>
      <c r="F33" s="35">
        <v>6710</v>
      </c>
      <c r="G33" s="42">
        <f>E33*F33</f>
        <v>6710</v>
      </c>
      <c r="H33" s="2"/>
      <c r="I33" s="44">
        <f t="shared" ref="I33:I43" si="5">ROUND(E33*H33,2)</f>
        <v>0</v>
      </c>
      <c r="J33" s="34">
        <v>700016</v>
      </c>
    </row>
    <row r="34" spans="1:10" x14ac:dyDescent="0.25">
      <c r="A34" s="34"/>
      <c r="B34" s="40" t="s">
        <v>83</v>
      </c>
      <c r="C34" s="40" t="s">
        <v>77</v>
      </c>
      <c r="D34" s="34" t="s">
        <v>111</v>
      </c>
      <c r="E34" s="35">
        <v>30</v>
      </c>
      <c r="F34" s="35">
        <v>6710</v>
      </c>
      <c r="G34" s="42">
        <f>E34*F34</f>
        <v>201300</v>
      </c>
      <c r="H34" s="2"/>
      <c r="I34" s="44">
        <f t="shared" si="5"/>
        <v>0</v>
      </c>
      <c r="J34" s="34">
        <v>700016</v>
      </c>
    </row>
    <row r="35" spans="1:10" x14ac:dyDescent="0.25">
      <c r="A35" s="34"/>
      <c r="B35" s="40" t="s">
        <v>84</v>
      </c>
      <c r="C35" s="40" t="s">
        <v>80</v>
      </c>
      <c r="D35" s="34" t="s">
        <v>111</v>
      </c>
      <c r="E35" s="35">
        <v>6</v>
      </c>
      <c r="F35" s="35">
        <v>6710</v>
      </c>
      <c r="G35" s="42">
        <f>E35*F35</f>
        <v>40260</v>
      </c>
      <c r="H35" s="2"/>
      <c r="I35" s="44">
        <f t="shared" si="5"/>
        <v>0</v>
      </c>
      <c r="J35" s="34">
        <v>700015</v>
      </c>
    </row>
    <row r="36" spans="1:10" x14ac:dyDescent="0.25">
      <c r="A36" s="40" t="s">
        <v>37</v>
      </c>
      <c r="B36" s="40" t="s">
        <v>48</v>
      </c>
      <c r="C36" s="40" t="s">
        <v>81</v>
      </c>
      <c r="D36" s="34"/>
      <c r="E36" s="35"/>
      <c r="F36" s="35"/>
      <c r="G36" s="42"/>
      <c r="H36" s="2"/>
      <c r="I36" s="44"/>
      <c r="J36" s="34"/>
    </row>
    <row r="37" spans="1:10" x14ac:dyDescent="0.25">
      <c r="A37" s="34"/>
      <c r="B37" s="40" t="s">
        <v>85</v>
      </c>
      <c r="C37" s="40" t="s">
        <v>87</v>
      </c>
      <c r="D37" s="34" t="s">
        <v>111</v>
      </c>
      <c r="E37" s="35">
        <v>1</v>
      </c>
      <c r="F37" s="35">
        <v>6174</v>
      </c>
      <c r="G37" s="42">
        <f>E37*F37</f>
        <v>6174</v>
      </c>
      <c r="H37" s="2"/>
      <c r="I37" s="44">
        <f t="shared" si="5"/>
        <v>0</v>
      </c>
      <c r="J37" s="34">
        <v>700018</v>
      </c>
    </row>
    <row r="38" spans="1:10" x14ac:dyDescent="0.25">
      <c r="A38" s="34"/>
      <c r="B38" s="40" t="s">
        <v>91</v>
      </c>
      <c r="C38" s="40" t="s">
        <v>86</v>
      </c>
      <c r="D38" s="34" t="s">
        <v>111</v>
      </c>
      <c r="E38" s="35">
        <v>32</v>
      </c>
      <c r="F38" s="35">
        <v>6174</v>
      </c>
      <c r="G38" s="42">
        <f>E38*F38</f>
        <v>197568</v>
      </c>
      <c r="H38" s="2"/>
      <c r="I38" s="44">
        <f t="shared" si="5"/>
        <v>0</v>
      </c>
      <c r="J38" s="34">
        <v>700018</v>
      </c>
    </row>
    <row r="39" spans="1:10" x14ac:dyDescent="0.25">
      <c r="A39" s="34"/>
      <c r="B39" s="40" t="s">
        <v>92</v>
      </c>
      <c r="C39" s="40" t="s">
        <v>88</v>
      </c>
      <c r="D39" s="34" t="s">
        <v>111</v>
      </c>
      <c r="E39" s="35">
        <v>4</v>
      </c>
      <c r="F39" s="35">
        <v>6174</v>
      </c>
      <c r="G39" s="42">
        <f>E39*F39</f>
        <v>24696</v>
      </c>
      <c r="H39" s="2"/>
      <c r="I39" s="44">
        <f t="shared" si="5"/>
        <v>0</v>
      </c>
      <c r="J39" s="34">
        <v>700017</v>
      </c>
    </row>
    <row r="40" spans="1:10" x14ac:dyDescent="0.25">
      <c r="A40" s="34"/>
      <c r="B40" s="40" t="s">
        <v>93</v>
      </c>
      <c r="C40" s="40" t="s">
        <v>89</v>
      </c>
      <c r="D40" s="34" t="s">
        <v>111</v>
      </c>
      <c r="E40" s="35">
        <v>10</v>
      </c>
      <c r="F40" s="35">
        <v>6174</v>
      </c>
      <c r="G40" s="42">
        <f>E40*F40</f>
        <v>61740</v>
      </c>
      <c r="H40" s="2"/>
      <c r="I40" s="44">
        <f t="shared" si="5"/>
        <v>0</v>
      </c>
      <c r="J40" s="34">
        <v>700019</v>
      </c>
    </row>
    <row r="41" spans="1:10" x14ac:dyDescent="0.25">
      <c r="A41" s="40" t="s">
        <v>102</v>
      </c>
      <c r="B41" s="40" t="s">
        <v>110</v>
      </c>
      <c r="C41" s="40" t="s">
        <v>90</v>
      </c>
      <c r="D41" s="34"/>
      <c r="E41" s="35"/>
      <c r="F41" s="35"/>
      <c r="G41" s="42"/>
      <c r="H41" s="2"/>
      <c r="I41" s="44"/>
      <c r="J41" s="34"/>
    </row>
    <row r="42" spans="1:10" x14ac:dyDescent="0.25">
      <c r="A42" s="34"/>
      <c r="B42" s="40" t="s">
        <v>103</v>
      </c>
      <c r="C42" s="40" t="s">
        <v>60</v>
      </c>
      <c r="D42" s="34" t="s">
        <v>111</v>
      </c>
      <c r="E42" s="35">
        <v>1</v>
      </c>
      <c r="F42" s="35">
        <v>2510</v>
      </c>
      <c r="G42" s="42">
        <f>E42*F42</f>
        <v>2510</v>
      </c>
      <c r="H42" s="2"/>
      <c r="I42" s="44">
        <f t="shared" si="5"/>
        <v>0</v>
      </c>
      <c r="J42" s="34">
        <v>700021</v>
      </c>
    </row>
    <row r="43" spans="1:10" x14ac:dyDescent="0.25">
      <c r="A43" s="34"/>
      <c r="B43" s="40" t="s">
        <v>104</v>
      </c>
      <c r="C43" s="40" t="s">
        <v>95</v>
      </c>
      <c r="D43" s="34" t="s">
        <v>111</v>
      </c>
      <c r="E43" s="35">
        <v>18</v>
      </c>
      <c r="F43" s="35">
        <v>2510</v>
      </c>
      <c r="G43" s="42">
        <f>E43*F43</f>
        <v>45180</v>
      </c>
      <c r="H43" s="2"/>
      <c r="I43" s="44">
        <f t="shared" si="5"/>
        <v>0</v>
      </c>
      <c r="J43" s="34">
        <v>700021</v>
      </c>
    </row>
    <row r="44" spans="1:10" x14ac:dyDescent="0.25">
      <c r="A44" s="34"/>
      <c r="B44" s="40" t="s">
        <v>105</v>
      </c>
      <c r="C44" s="40" t="s">
        <v>94</v>
      </c>
      <c r="D44" s="34" t="s">
        <v>111</v>
      </c>
      <c r="E44" s="35">
        <v>7</v>
      </c>
      <c r="F44" s="35">
        <v>2510</v>
      </c>
      <c r="G44" s="42">
        <f>E44*F44</f>
        <v>17570</v>
      </c>
      <c r="H44" s="2"/>
      <c r="I44" s="44">
        <f t="shared" ref="I44" si="6">ROUND(E44*H44,2)</f>
        <v>0</v>
      </c>
      <c r="J44" s="34">
        <v>700022</v>
      </c>
    </row>
    <row r="45" spans="1:10" x14ac:dyDescent="0.25">
      <c r="A45" s="34"/>
      <c r="B45" s="40" t="s">
        <v>106</v>
      </c>
      <c r="C45" s="40" t="s">
        <v>96</v>
      </c>
      <c r="D45" s="34" t="s">
        <v>111</v>
      </c>
      <c r="E45" s="35">
        <v>7</v>
      </c>
      <c r="F45" s="35">
        <v>2510</v>
      </c>
      <c r="G45" s="42">
        <f>E45*F45</f>
        <v>17570</v>
      </c>
      <c r="H45" s="2"/>
      <c r="I45" s="44">
        <f t="shared" ref="I45" si="7">ROUND(E45*H45,2)</f>
        <v>0</v>
      </c>
      <c r="J45" s="34">
        <v>700023</v>
      </c>
    </row>
    <row r="46" spans="1:10" x14ac:dyDescent="0.25">
      <c r="A46" s="34"/>
      <c r="B46" s="40" t="s">
        <v>107</v>
      </c>
      <c r="C46" s="40" t="s">
        <v>97</v>
      </c>
      <c r="D46" s="34" t="s">
        <v>111</v>
      </c>
      <c r="E46" s="35">
        <v>20</v>
      </c>
      <c r="F46" s="35">
        <v>2510</v>
      </c>
      <c r="G46" s="42">
        <f>E46*F46</f>
        <v>50200</v>
      </c>
      <c r="H46" s="2"/>
      <c r="I46" s="44">
        <f t="shared" ref="I46" si="8">ROUND(E46*H46,2)</f>
        <v>0</v>
      </c>
      <c r="J46" s="34">
        <v>700024</v>
      </c>
    </row>
  </sheetData>
  <sheetProtection algorithmName="SHA-512" hashValue="LuZwKz5EDBxIvmcpvPHiA3VzFKmThVRuh22XrAaTMM4stvFwDDSDNX0pSmJNC8p9gaiNVFUHFiUSCOpWVQY9pw==" saltValue="gpbsoRXK7O2BWkB+QIwLQ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7:A18" numberStoredAsText="1"/>
    <ignoredError sqref="H15:I15 H18:I18 H20:I20 I14 H17:I1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1" t="s">
        <v>32</v>
      </c>
    </row>
    <row r="3" spans="2:2" ht="15.75" thickBot="1" x14ac:dyDescent="0.3">
      <c r="B3" s="1" t="s">
        <v>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4fd46784-a323-4a13-9ce7-d880620db668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2025-08-01T11:32:57Z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