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7CEB5D0F-941F-470C-942C-19F3A4B97C61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I25" i="1"/>
  <c r="G25" i="1"/>
  <c r="I24" i="1"/>
  <c r="G24" i="1"/>
  <c r="I23" i="1"/>
  <c r="I22" i="1"/>
  <c r="G22" i="1"/>
  <c r="I21" i="1"/>
  <c r="G21" i="1"/>
  <c r="I20" i="1"/>
  <c r="G20" i="1"/>
  <c r="I15" i="1"/>
  <c r="I16" i="1"/>
  <c r="I17" i="1"/>
  <c r="I18" i="1"/>
  <c r="G15" i="1"/>
  <c r="G16" i="1"/>
  <c r="G17" i="1"/>
  <c r="G18" i="1"/>
  <c r="I14" i="1" l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<sst xmlns="http://schemas.openxmlformats.org/spreadsheetml/2006/main" count="67" uniqueCount="49">
  <si>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</si>
  <si>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</si>
  <si>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</si>
  <si>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</si>
  <si>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</si>
  <si>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</si>
  <si>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</si>
  <si>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</si>
  <si>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</si>
  <si>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</si>
  <si>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</si>
  <si>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</si>
  <si>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</si>
  <si>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</si>
  <si>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</si>
  <si>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</si>
  <si>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</si>
  <si>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</si>
  <si>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</si>
  <si>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</si>
  <si>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</si>
  <si>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</si>
  <si>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</si>
  <si>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</si>
  <si>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</si>
  <si>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</si>
  <si>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</si>
  <si>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</si>
  <si>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</si>
  <si>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</si>
  <si>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</si>
  <si>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</si>
  <si>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</si>
  <si>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</si>
  <si>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T1</t>
  </si>
  <si>
    <t>C1</t>
  </si>
  <si>
    <t>C2</t>
  </si>
  <si>
    <t>ud</t>
  </si>
  <si>
    <t>SUSTITUCIÓN MONTACARGAS 6.000 KG</t>
  </si>
  <si>
    <t>Estudio previo implantación nuevo montacargas</t>
  </si>
  <si>
    <t>Desmontaje montacargas 6.000/5.000 kg existente</t>
  </si>
  <si>
    <t>Suministro, instalación y montaje de instalación eléctrica de montacargas</t>
  </si>
  <si>
    <t>Suministro, instalación y montaje de montacargas 6.000 kg</t>
  </si>
  <si>
    <t>Obras auxiliares para finalización instalación montacargas</t>
  </si>
  <si>
    <t>SUSTITUCIÓN DOS MONTACARGAS ALMACÉN CENTRAL</t>
  </si>
  <si>
    <t>Cerramiento de jaula para montacargas</t>
  </si>
  <si>
    <t>SUSTITUCIÓN MONTACARGAS 5.000 KG</t>
  </si>
  <si>
    <t>Suministro, instalación y montaje de montacargas 5.000 kg</t>
  </si>
  <si>
    <t>A efectos de este excel de oferta, se considera 0% de gastos generales y beneficio industrial, ya que los gastos generales y el beneficio industrial correspondientes al desglose del presupuesto de licitación, se encuentran incluidos en los precios unitarios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</si>
</sst>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3" borderId="0" xfId="0" applyFont="1" applyFill="1"/>
    <xf numFmtId="0" fontId="3" fillId="6" borderId="0" xfId="0" applyFont="1" applyFill="1"/>
    <xf numFmtId="49" fontId="3" fillId="0" borderId="0" xfId="0" applyNumberFormat="1" applyFont="1"/>
    <xf numFmtId="4" fontId="0" fillId="0" borderId="0" xfId="0" applyNumberForma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64" fontId="0" fillId="0" borderId="0" xfId="0" applyNumberFormat="1"/>
    <xf numFmtId="4" fontId="3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" fontId="3" fillId="3" borderId="0" xfId="0" applyNumberFormat="1" applyFont="1" applyFill="1" applyProtection="1">
      <protection locked="0"/>
    </xf>
    <xf numFmtId="4" fontId="5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0" borderId="4" xfId="0" quotePrefix="1" applyNumberFormat="1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5"/>
  <sheetViews>
    <sheetView tabSelected="1" zoomScale="90" zoomScaleNormal="90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6.7109375" bestFit="1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9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23" t="s">
        <v>0</v>
      </c>
      <c r="H1" s="23" t="s">
        <v>1</v>
      </c>
    </row>
    <row r="2" spans="1:11" ht="15.75" thickBot="1" x14ac:dyDescent="0.3">
      <c r="A2" s="24" t="s">
        <v>2</v>
      </c>
      <c r="B2" s="25">
        <v>1</v>
      </c>
    </row>
    <row r="3" spans="1:11" ht="15" customHeight="1" thickBot="1" x14ac:dyDescent="0.3">
      <c r="A3" s="31" t="s">
        <v>3</v>
      </c>
      <c r="B3" s="32"/>
      <c r="C3" s="33"/>
      <c r="D3" s="26">
        <f>SUM(G:G)</f>
        <v>200770.86</v>
      </c>
      <c r="E3" s="31" t="s">
        <v>4</v>
      </c>
      <c r="F3" s="32"/>
      <c r="G3" s="33"/>
      <c r="H3" s="26">
        <f>SUM(I:I)</f>
        <v>0</v>
      </c>
    </row>
    <row r="4" spans="1:11" ht="15" customHeight="1" thickBot="1" x14ac:dyDescent="0.3">
      <c r="A4" s="21" t="s">
        <v>5</v>
      </c>
      <c r="B4" s="13">
        <v>0</v>
      </c>
      <c r="C4" s="14" t="s">
        <v>6</v>
      </c>
      <c r="D4" s="11">
        <f>ROUND($D$3*B4,2)</f>
        <v>0</v>
      </c>
      <c r="E4" s="22" t="s">
        <v>7</v>
      </c>
      <c r="F4" s="40"/>
      <c r="G4" s="14" t="s">
        <v>6</v>
      </c>
      <c r="H4" s="11">
        <f>ROUND($H$3*F4,2)</f>
        <v>0</v>
      </c>
    </row>
    <row r="5" spans="1:11" ht="15.75" thickBot="1" x14ac:dyDescent="0.3">
      <c r="A5" s="21" t="s">
        <v>8</v>
      </c>
      <c r="B5" s="13">
        <v>0</v>
      </c>
      <c r="C5" s="14" t="s">
        <v>9</v>
      </c>
      <c r="D5" s="11">
        <f>ROUND($D$3*B5,2)</f>
        <v>0</v>
      </c>
      <c r="E5" s="22" t="s">
        <v>10</v>
      </c>
      <c r="F5" s="40"/>
      <c r="G5" s="14" t="s">
        <v>9</v>
      </c>
      <c r="H5" s="11">
        <f>ROUND($H$3*F5,2)</f>
        <v>0</v>
      </c>
    </row>
    <row r="6" spans="1:11" ht="15.75" thickBot="1" x14ac:dyDescent="0.3">
      <c r="A6" s="34" t="s">
        <v>11</v>
      </c>
      <c r="B6" s="35"/>
      <c r="C6" s="36"/>
      <c r="D6" s="11">
        <f>SUM(D3,D4,D5)</f>
        <v>200770.86</v>
      </c>
      <c r="E6" s="34" t="s">
        <v>12</v>
      </c>
      <c r="F6" s="35"/>
      <c r="G6" s="36"/>
      <c r="H6" s="11">
        <f>SUM(H3,H4,H5)</f>
        <v>0</v>
      </c>
    </row>
    <row r="7" spans="1:11" ht="15.75" thickBot="1" x14ac:dyDescent="0.3">
      <c r="A7" s="12" t="s">
        <v>13</v>
      </c>
      <c r="B7" s="13">
        <v>0.21</v>
      </c>
      <c r="C7" s="14" t="s">
        <v>14</v>
      </c>
      <c r="D7" s="11">
        <f>ROUND($D$6*B7,2)</f>
        <v>42161.88</v>
      </c>
      <c r="E7" s="15" t="s">
        <v>13</v>
      </c>
      <c r="F7" s="16">
        <f>B7</f>
        <v>0.21</v>
      </c>
      <c r="G7" s="14" t="s">
        <v>14</v>
      </c>
      <c r="H7" s="11">
        <f>ROUND($H$6*F7,2)</f>
        <v>0</v>
      </c>
    </row>
    <row r="8" spans="1:11" ht="15.75" thickBot="1" x14ac:dyDescent="0.3">
      <c r="A8" s="37" t="s">
        <v>15</v>
      </c>
      <c r="B8" s="38"/>
      <c r="C8" s="39"/>
      <c r="D8" s="17">
        <f>SUM(D6:D7)</f>
        <v>242932.74</v>
      </c>
      <c r="E8" s="37" t="s">
        <v>16</v>
      </c>
      <c r="F8" s="38"/>
      <c r="G8" s="39"/>
      <c r="H8" s="17">
        <f>SUM(H6:H7)</f>
        <v>0</v>
      </c>
    </row>
    <row r="9" spans="1:11" ht="15.75" thickBot="1" x14ac:dyDescent="0.3"/>
    <row r="10" spans="1:11" ht="15.75" thickBot="1" x14ac:dyDescent="0.3">
      <c r="A10" s="18"/>
      <c r="F10" s="29" t="s">
        <v>17</v>
      </c>
      <c r="G10" s="30"/>
      <c r="H10" s="29" t="s">
        <v>18</v>
      </c>
      <c r="I10" s="30"/>
    </row>
    <row r="11" spans="1:11" x14ac:dyDescent="0.25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11" x14ac:dyDescent="0.25">
      <c r="A12" s="4" t="s">
        <v>28</v>
      </c>
      <c r="B12" s="4" t="s">
        <v>34</v>
      </c>
      <c r="C12" s="4" t="s">
        <v>44</v>
      </c>
      <c r="D12" s="4"/>
      <c r="E12" s="10"/>
      <c r="F12" s="10"/>
      <c r="G12" s="6"/>
      <c r="H12" s="7"/>
      <c r="I12" s="8"/>
    </row>
    <row r="13" spans="1:11" x14ac:dyDescent="0.25">
      <c r="A13" s="4" t="s">
        <v>29</v>
      </c>
      <c r="B13" s="4" t="s">
        <v>35</v>
      </c>
      <c r="C13" s="4" t="s">
        <v>38</v>
      </c>
      <c r="D13" s="4"/>
      <c r="E13" s="10"/>
      <c r="F13" s="10"/>
      <c r="G13" s="6"/>
      <c r="H13" s="27"/>
      <c r="I13" s="8"/>
    </row>
    <row r="14" spans="1:11" x14ac:dyDescent="0.25">
      <c r="A14" s="4"/>
      <c r="B14" s="4"/>
      <c r="C14" s="4" t="s">
        <v>39</v>
      </c>
      <c r="D14" s="4" t="s">
        <v>37</v>
      </c>
      <c r="E14" s="10">
        <v>1</v>
      </c>
      <c r="F14" s="10">
        <v>4322.68</v>
      </c>
      <c r="G14" s="6">
        <f>E14*F14</f>
        <v>4322.68</v>
      </c>
      <c r="H14" s="27"/>
      <c r="I14" s="8">
        <f>E14*H14</f>
        <v>0</v>
      </c>
      <c r="K14" s="28"/>
    </row>
    <row r="15" spans="1:11" x14ac:dyDescent="0.25">
      <c r="A15" s="4"/>
      <c r="B15" s="4"/>
      <c r="C15" s="4" t="s">
        <v>40</v>
      </c>
      <c r="D15" s="4" t="s">
        <v>37</v>
      </c>
      <c r="E15" s="10">
        <v>1</v>
      </c>
      <c r="F15" s="10">
        <v>10561.25</v>
      </c>
      <c r="G15" s="6">
        <f t="shared" ref="G15:G18" si="0">E15*F15</f>
        <v>10561.25</v>
      </c>
      <c r="H15" s="27"/>
      <c r="I15" s="8">
        <f t="shared" ref="I15:I18" si="1">E15*H15</f>
        <v>0</v>
      </c>
      <c r="K15" s="28"/>
    </row>
    <row r="16" spans="1:11" x14ac:dyDescent="0.25">
      <c r="A16" s="4"/>
      <c r="B16" s="4"/>
      <c r="C16" s="4" t="s">
        <v>41</v>
      </c>
      <c r="D16" s="4" t="s">
        <v>37</v>
      </c>
      <c r="E16" s="10">
        <v>1</v>
      </c>
      <c r="F16" s="10">
        <v>5712</v>
      </c>
      <c r="G16" s="6">
        <f t="shared" si="0"/>
        <v>5712</v>
      </c>
      <c r="H16" s="27"/>
      <c r="I16" s="8">
        <f t="shared" si="1"/>
        <v>0</v>
      </c>
      <c r="K16" s="28"/>
    </row>
    <row r="17" spans="1:11" x14ac:dyDescent="0.25">
      <c r="C17" s="4" t="s">
        <v>42</v>
      </c>
      <c r="D17" s="4" t="s">
        <v>37</v>
      </c>
      <c r="E17" s="10">
        <v>1</v>
      </c>
      <c r="F17" s="5">
        <v>70805</v>
      </c>
      <c r="G17" s="6">
        <f t="shared" si="0"/>
        <v>70805</v>
      </c>
      <c r="H17" s="27"/>
      <c r="I17" s="8">
        <f t="shared" si="1"/>
        <v>0</v>
      </c>
      <c r="K17" s="28"/>
    </row>
    <row r="18" spans="1:11" x14ac:dyDescent="0.25">
      <c r="C18" s="4" t="s">
        <v>43</v>
      </c>
      <c r="D18" s="4" t="s">
        <v>37</v>
      </c>
      <c r="E18" s="10">
        <v>1</v>
      </c>
      <c r="F18" s="5">
        <v>3332</v>
      </c>
      <c r="G18" s="6">
        <f t="shared" si="0"/>
        <v>3332</v>
      </c>
      <c r="H18" s="27"/>
      <c r="I18" s="8">
        <f t="shared" si="1"/>
        <v>0</v>
      </c>
      <c r="K18" s="28"/>
    </row>
    <row r="19" spans="1:11" x14ac:dyDescent="0.25">
      <c r="A19" s="4" t="s">
        <v>30</v>
      </c>
      <c r="B19" s="4" t="s">
        <v>36</v>
      </c>
      <c r="C19" s="4" t="s">
        <v>46</v>
      </c>
      <c r="D19" s="4"/>
      <c r="E19" s="10"/>
      <c r="F19" s="10"/>
      <c r="G19" s="6"/>
      <c r="H19" s="27"/>
      <c r="I19" s="8"/>
      <c r="K19" s="28"/>
    </row>
    <row r="20" spans="1:11" x14ac:dyDescent="0.25">
      <c r="A20" s="4"/>
      <c r="B20" s="4"/>
      <c r="C20" s="4" t="s">
        <v>39</v>
      </c>
      <c r="D20" s="4" t="s">
        <v>37</v>
      </c>
      <c r="E20" s="10">
        <v>1</v>
      </c>
      <c r="F20" s="10">
        <v>4322.68</v>
      </c>
      <c r="G20" s="6">
        <f>E20*F20</f>
        <v>4322.68</v>
      </c>
      <c r="H20" s="27"/>
      <c r="I20" s="8">
        <f>E20*H20</f>
        <v>0</v>
      </c>
      <c r="K20" s="28"/>
    </row>
    <row r="21" spans="1:11" x14ac:dyDescent="0.25">
      <c r="A21" s="4"/>
      <c r="B21" s="4"/>
      <c r="C21" s="4" t="s">
        <v>40</v>
      </c>
      <c r="D21" s="4" t="s">
        <v>37</v>
      </c>
      <c r="E21" s="10">
        <v>1</v>
      </c>
      <c r="F21" s="10">
        <v>10561.25</v>
      </c>
      <c r="G21" s="6">
        <f t="shared" ref="G21:G25" si="2">E21*F21</f>
        <v>10561.25</v>
      </c>
      <c r="H21" s="27"/>
      <c r="I21" s="8">
        <f t="shared" ref="I21:I25" si="3">E21*H21</f>
        <v>0</v>
      </c>
      <c r="K21" s="28"/>
    </row>
    <row r="22" spans="1:11" x14ac:dyDescent="0.25">
      <c r="A22" s="4"/>
      <c r="B22" s="4"/>
      <c r="C22" s="4" t="s">
        <v>41</v>
      </c>
      <c r="D22" s="4" t="s">
        <v>37</v>
      </c>
      <c r="E22" s="10">
        <v>1</v>
      </c>
      <c r="F22" s="10">
        <v>5712</v>
      </c>
      <c r="G22" s="6">
        <f t="shared" si="2"/>
        <v>5712</v>
      </c>
      <c r="H22" s="27"/>
      <c r="I22" s="8">
        <f t="shared" si="3"/>
        <v>0</v>
      </c>
      <c r="K22" s="28"/>
    </row>
    <row r="23" spans="1:11" x14ac:dyDescent="0.25">
      <c r="C23" s="4" t="s">
        <v>47</v>
      </c>
      <c r="D23" s="4" t="s">
        <v>37</v>
      </c>
      <c r="E23" s="10">
        <v>1</v>
      </c>
      <c r="F23" s="5">
        <v>71995</v>
      </c>
      <c r="G23" s="6">
        <f t="shared" si="2"/>
        <v>71995</v>
      </c>
      <c r="H23" s="27"/>
      <c r="I23" s="8">
        <f t="shared" si="3"/>
        <v>0</v>
      </c>
      <c r="K23" s="28"/>
    </row>
    <row r="24" spans="1:11" x14ac:dyDescent="0.25">
      <c r="C24" s="4" t="s">
        <v>43</v>
      </c>
      <c r="D24" s="4" t="s">
        <v>37</v>
      </c>
      <c r="E24" s="10">
        <v>1</v>
      </c>
      <c r="F24" s="5">
        <v>3332</v>
      </c>
      <c r="G24" s="6">
        <f t="shared" si="2"/>
        <v>3332</v>
      </c>
      <c r="H24" s="27"/>
      <c r="I24" s="8">
        <f t="shared" si="3"/>
        <v>0</v>
      </c>
      <c r="K24" s="28"/>
    </row>
    <row r="25" spans="1:11" x14ac:dyDescent="0.25">
      <c r="C25" s="4" t="s">
        <v>45</v>
      </c>
      <c r="D25" s="4" t="s">
        <v>37</v>
      </c>
      <c r="E25" s="10">
        <v>1</v>
      </c>
      <c r="F25" s="5">
        <v>10115</v>
      </c>
      <c r="G25" s="6">
        <f t="shared" si="2"/>
        <v>10115</v>
      </c>
      <c r="H25" s="27"/>
      <c r="I25" s="8">
        <f t="shared" si="3"/>
        <v>0</v>
      </c>
      <c r="K25" s="28"/>
    </row>
  </sheetData>
  <sheetProtection algorithmName="SHA-512" hashValue="hNkn9nlANB2EsHPUVNr7D/8MyvA8Y/97Ep5NTAEU24o9oefLg9QXdqKwlFluSpdeDBFPZbGfO1G5qWpL9z3s8w==" saltValue="PBpnX7o9zKLFCNQlSL/GQ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8"/>
  <sheetViews>
    <sheetView workbookViewId="0">
      <selection activeCell="B8" sqref="B8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2" t="s">
        <v>32</v>
      </c>
    </row>
    <row r="3" spans="2:2" ht="15.75" thickBot="1" x14ac:dyDescent="0.3">
      <c r="B3" s="3" t="s">
        <v>33</v>
      </c>
    </row>
    <row r="8" spans="2:2" x14ac:dyDescent="0.25">
      <c r="B8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2024-07-04T07:57:23Z</dcterms:created>
  <dcterms:modified xsi:type="dcterms:W3CDTF">2025-07-29T13:59:30Z</dcterms:modified>
  <cp:category/>
  <cp:contentStatus/>
</cp:coreProperties>
</file>