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filterPrivacy="1" hidePivotFieldList="1" defaultThemeVersion="202300"/>
  <xr:revisionPtr revIDLastSave="0" documentId="8_{866DE01C-3764-40F5-8212-015D33B27D9A}" xr6:coauthVersionLast="47" xr6:coauthVersionMax="47" xr10:uidLastSave="{00000000-0000-0000-0000-000000000000}"/>
  <bookViews>
    <workbookView xWindow="-120" yWindow="-120" windowWidth="29040" windowHeight="15720" xr2:uid="{7816EA40-EC59-4404-AF0E-2C5CACE98347}"/>
  </bookViews>
  <sheets>
    <sheet name="CERTO" sheetId="1" r:id="rId1"/>
    <sheet name="Hoja4" sheetId="6" state="hidden" r:id="rId2"/>
    <sheet name="Hoja1" sheetId="3" state="hidden" r:id="rId3"/>
    <sheet name="Glosario" sheetId="2" r:id="rId4"/>
  </sheets>
  <definedNames>
    <definedName name="_xlnm._FilterDatabase" localSheetId="0" hidden="1">CERTO!$A$11:$I$11</definedName>
    <definedName name="_xlnm._FilterDatabase" localSheetId="2" hidden="1">Hoja1!$A$1:$D$82</definedName>
    <definedName name="_xlnm._FilterDatabase" localSheetId="1" hidden="1">Hoja4!$D$3:$F$48</definedName>
  </definedNames>
  <calcPr calcId="191029"/>
  <pivotCaches>
    <pivotCache cacheId="57" r:id="rId5"/>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8" i="6" l="1"/>
  <c r="G48" i="6"/>
  <c r="G5" i="6"/>
  <c r="G6" i="6"/>
  <c r="G7" i="6"/>
  <c r="G8" i="6"/>
  <c r="G9" i="6"/>
  <c r="G10" i="6"/>
  <c r="G11" i="6"/>
  <c r="G12" i="6"/>
  <c r="G13" i="6"/>
  <c r="G14" i="6"/>
  <c r="G15" i="6"/>
  <c r="G16" i="6"/>
  <c r="G17" i="6"/>
  <c r="G18" i="6"/>
  <c r="G19" i="6"/>
  <c r="G20" i="6"/>
  <c r="G21" i="6"/>
  <c r="G22" i="6"/>
  <c r="G23" i="6"/>
  <c r="G24" i="6"/>
  <c r="G25" i="6"/>
  <c r="G26" i="6"/>
  <c r="G27" i="6"/>
  <c r="G28" i="6"/>
  <c r="G29" i="6"/>
  <c r="G30" i="6"/>
  <c r="G31" i="6"/>
  <c r="G32" i="6"/>
  <c r="G33" i="6"/>
  <c r="G34" i="6"/>
  <c r="G35" i="6"/>
  <c r="G36" i="6"/>
  <c r="G37" i="6"/>
  <c r="G38" i="6"/>
  <c r="G39" i="6"/>
  <c r="G40" i="6"/>
  <c r="G41" i="6"/>
  <c r="G42" i="6"/>
  <c r="G43" i="6"/>
  <c r="G44" i="6"/>
  <c r="G45" i="6"/>
  <c r="G46" i="6"/>
  <c r="G47" i="6"/>
  <c r="G4" i="6"/>
  <c r="I39" i="1"/>
  <c r="I40" i="1"/>
  <c r="I41" i="1"/>
  <c r="I43" i="1"/>
  <c r="I44" i="1"/>
  <c r="I45" i="1"/>
  <c r="I46" i="1"/>
  <c r="I47" i="1"/>
  <c r="I48" i="1"/>
  <c r="I49" i="1"/>
  <c r="I50" i="1"/>
  <c r="I51" i="1"/>
  <c r="I52" i="1"/>
  <c r="I53" i="1"/>
  <c r="I54" i="1"/>
  <c r="I55" i="1"/>
  <c r="I56" i="1"/>
  <c r="I57" i="1"/>
  <c r="I59" i="1"/>
  <c r="I60" i="1"/>
  <c r="I61" i="1"/>
  <c r="I38" i="1"/>
  <c r="G14" i="1"/>
  <c r="G15" i="1"/>
  <c r="G18" i="1"/>
  <c r="G19" i="1"/>
  <c r="G20" i="1"/>
  <c r="G21" i="1"/>
  <c r="G22" i="1"/>
  <c r="G23" i="1"/>
  <c r="G24" i="1"/>
  <c r="G25" i="1"/>
  <c r="G26" i="1"/>
  <c r="G27" i="1"/>
  <c r="G28" i="1"/>
  <c r="G29" i="1"/>
  <c r="G30" i="1"/>
  <c r="G31" i="1"/>
  <c r="G32" i="1"/>
  <c r="G34" i="1"/>
  <c r="G35" i="1"/>
  <c r="G36" i="1"/>
  <c r="G37" i="1"/>
  <c r="G38" i="1"/>
  <c r="G39" i="1"/>
  <c r="G40" i="1"/>
  <c r="G41" i="1"/>
  <c r="G43" i="1"/>
  <c r="G44" i="1"/>
  <c r="G45" i="1"/>
  <c r="G46" i="1"/>
  <c r="G47" i="1"/>
  <c r="G48" i="1"/>
  <c r="G49" i="1"/>
  <c r="G50" i="1"/>
  <c r="G51" i="1"/>
  <c r="G52" i="1"/>
  <c r="G53" i="1"/>
  <c r="G54" i="1"/>
  <c r="G55" i="1"/>
  <c r="G56" i="1"/>
  <c r="G57" i="1"/>
  <c r="G59" i="1"/>
  <c r="G60" i="1"/>
  <c r="G61" i="1"/>
  <c r="I15" i="1" l="1"/>
  <c r="I18" i="1"/>
  <c r="I32" i="1" l="1"/>
  <c r="I34" i="1"/>
  <c r="I35" i="1"/>
  <c r="I36" i="1"/>
  <c r="I37" i="1"/>
  <c r="I20" i="1" l="1"/>
  <c r="I31" i="1"/>
  <c r="I30" i="1"/>
  <c r="I29" i="1"/>
  <c r="I28" i="1"/>
  <c r="I27" i="1"/>
  <c r="I26" i="1"/>
  <c r="I25" i="1"/>
  <c r="I24" i="1"/>
  <c r="I23" i="1"/>
  <c r="I22" i="1"/>
  <c r="I21" i="1"/>
  <c r="I19" i="1"/>
  <c r="I14" i="1"/>
  <c r="I17" i="1"/>
  <c r="F7" i="1"/>
  <c r="H3" i="1" l="1"/>
  <c r="H5" i="1" l="1"/>
  <c r="H4" i="1"/>
  <c r="H6" i="1" l="1"/>
  <c r="H7" i="1" l="1"/>
  <c r="H8" i="1" s="1"/>
  <c r="G17" i="1"/>
  <c r="D3" i="1" s="1"/>
  <c r="D5" i="1" l="1"/>
  <c r="D4" i="1"/>
  <c r="D6" i="1" l="1"/>
  <c r="D7" i="1" s="1"/>
  <c r="D8" i="1" s="1"/>
</calcChain>
</file>

<file path=xl/sharedStrings.xml><?xml version="1.0" encoding="utf-8"?>
<sst xmlns="http://schemas.openxmlformats.org/spreadsheetml/2006/main" count="314" uniqueCount="140">
  <si>
    <t xml:space="preserve"> IMP. LICITACIÓN</t>
  </si>
  <si>
    <t xml:space="preserve"> OFERTA ECONÓMICA</t>
  </si>
  <si>
    <t>Número de Lote</t>
  </si>
  <si>
    <t>Total Presupuesto (Ejecución Material, en contratos de obras):</t>
  </si>
  <si>
    <t>Total Presupuesto ofertado (Ejecución Material, en contratos de obras):</t>
  </si>
  <si>
    <t>% Beneficio Industrial</t>
  </si>
  <si>
    <t>Total Beneficio Industrial</t>
  </si>
  <si>
    <t>% Beneficio Industrial ofertado</t>
  </si>
  <si>
    <t xml:space="preserve">% Gastos Generales </t>
  </si>
  <si>
    <t>Total Gastos Generales</t>
  </si>
  <si>
    <t>% Gastos Generales ofertados</t>
  </si>
  <si>
    <t>Base Imponible (sin IVA)</t>
  </si>
  <si>
    <t>Importe ofertado (sin IVA)</t>
  </si>
  <si>
    <t>% IVA</t>
  </si>
  <si>
    <t>Importe IVA</t>
  </si>
  <si>
    <t>Presupuesto Base de Licitación con IVA</t>
  </si>
  <si>
    <t>Importe total ofertado con IVA</t>
  </si>
  <si>
    <t>Presupuesto de licitación</t>
  </si>
  <si>
    <t>Presupuesto ofertado</t>
  </si>
  <si>
    <t>Código Jerarquía</t>
  </si>
  <si>
    <t>Código libre</t>
  </si>
  <si>
    <t>Resumen</t>
  </si>
  <si>
    <t>Unidad Medida</t>
  </si>
  <si>
    <t>Cantidad Presupuesto</t>
  </si>
  <si>
    <t>Precio Un Licitación</t>
  </si>
  <si>
    <t>Importe Licitado</t>
  </si>
  <si>
    <t>Precio Un Ofertante</t>
  </si>
  <si>
    <t>Importe ofertado</t>
  </si>
  <si>
    <t>1</t>
  </si>
  <si>
    <t>1.1</t>
  </si>
  <si>
    <t>Unidad</t>
  </si>
  <si>
    <t>1.2</t>
  </si>
  <si>
    <t>Campos a rellenar por Metro</t>
  </si>
  <si>
    <t>Campos a rellenar por el ofertante</t>
  </si>
  <si>
    <t>Campos calculados</t>
  </si>
  <si>
    <t>Bastidor para armario SP1500 Sarralle de longitud 726 mm y 720 mm de profundidad) de Hext 1500 mm y hint 1400mm. SARRALLE 1211030 SERIE SP1500</t>
  </si>
  <si>
    <t>Cajones para armarios Sarralle modelo SP, de dimensiones útiles 612 mm x 612 mm de guía simple. Altura 75 mm, capacidad 100 Kg y apertura 90%. SARRALLE 1513150/SP75/GS F</t>
  </si>
  <si>
    <t>Cajones para armarios Sarralle modelo SP, de dimensiones útiles 612 mm x 612 mm de guía simple. Altura 250 mm, capacidad 100 Kg y apertura 90%. SARRALLE 1513750/SP250/GS F</t>
  </si>
  <si>
    <t>Armario metálico de chapa de acero para grandes cargas (1650 Kg) de dimensiones L1000xF600xH1950 mm color gris. 2 puertas batientes y lisas color azul. 4 estantes (carga max por estante 160 Kg). Cerradura de seguridad con 2 llaves. PLASTIPOL APP 146222016</t>
  </si>
  <si>
    <t>Armario metálico de chapa de acero para grandes cargas (1650 Kg) de dimensiones L1000xF600xH1950 mm color gris. 2 puertas batientes de paneles perforados color azul. 2 estantes (carga max por estante 160 Kg).4 cajones (carga máx por cajón 110 Kg) extraíbles 100%. Panel para herramienta. Cerradura de seguridad con 2 llaves. PLASTIPOL APP 14633016</t>
  </si>
  <si>
    <t>Armario metálico de chapa de acero para grandes cargas (1650 Kg) de dimensiones L1000xF600xH1950 mm color gris. 2 puertas batientes de paneles perforados color azul. 3 estantes (carga max por estante 160 Kg).2 cajones (carga máx por cajón 110 Kg) extraíbles 100%. Panel para herramienta. Cerradura de seguridad con 2 llaves. PLASTIPOL APP-14613016</t>
  </si>
  <si>
    <t>Armario metálico de chapa de acero para grandes cargas (1650 Kg) de dimensiones L1000xF600xH1950 mm color gris. 2 puertas batientes y lisas color gris. 4 estantes (carga max por estante 160 Kg). Cerradura de seguridad con 2 llaves. PLASTIPOL APP-146222013</t>
  </si>
  <si>
    <t>Armario metálico de chapa de acero para grandes cargas (1650 Kg) de dimensiones L1000xF600xH1950 mm color gris. 2 puertas batientes de paneles perforados color azul. 3 estantes (carga max por estante 160 Kg) y 3 cajones. Cerradura de seguridad con 2 llaves. PLASTIPOL APP-146264016</t>
  </si>
  <si>
    <t>Armario metálico de chapa de acero para grandes cargas (1650 Kg) de dimensiones L1000xF600xH1950 mm color gris. 2 puertas batientes y lisas. 2 estantes (carga max por estante 160 Kg). Cerradura de seguridad con 2 llaves y 5 cajones. PLASTIPOL APP-146282016</t>
  </si>
  <si>
    <t>Armario metálico color gris para cargas con abertura frontal de dimensiones 1000x450x1980 mm. 7 estantes de dimensiones 943x364x25 mm cada uno, carga máxima por estante 40 Kg. Incluidas 32 cajas de 210x350/300x200 mm cada una color azul. Cerradura con 2 llaves. Puerta con tirador PLASTIPOL AP-7</t>
  </si>
  <si>
    <t>Armario metálico color gris con abertura frontal de dimensiones 1000x450x1980 mm. 4 estantes de dimensiones 995x362x25 mm cada uno, carga máxima por estante 40 Kg.  Cerradura con 2 llaves. Puerta con tirador. PLASTIPOL AP-7/8</t>
  </si>
  <si>
    <t>Armario metálico color gris para cargas con abertura frontal de dimensiones 1000x450x1980 mm. 7 estantes de dimensiones 943x364x25 mm cada uno, carga máxima por estante 40 Kg. Incluidas 20 cajas de 210x350/300x200 mm cada una color azul y 24 cajas de 160x340/300x130 mm cada una color rojo. Cerradura con 2 llaves. Puerta con tirador. PLASTIPOL AP-8</t>
  </si>
  <si>
    <t>Armario metálico color gris con 2 puertas correderas de dimensiones 1200x450x1980 mm. 4 estantes de dimensiones 1200x400x25 mm cada uno.  Cerradura con 2 llaves. PLASTIPOL APC-201245</t>
  </si>
  <si>
    <t>Armario metálico color gris con abertura frontal de dimensiones 500x450x1000 mm. 2 estantes y 1 cajón cada uno, carga máxima cajón 30 Kg.  Cerradura con 2 llaves. PLASTIPOL WS-52N</t>
  </si>
  <si>
    <t>Armario de seguridad para productos inflamables tipo 90. Peso (kg): 120. Volumen (l): 180. Dimensiones externas: 1.100 x 520 x 620 mm. Tipo de puertas: Batientes con cierre automático. Anchura1.100 mm. Certificado según EN 14470-1. CONTEROL COMBISTORAGE</t>
  </si>
  <si>
    <t>Armario para productos químicos, color del cuerpo gris antracita (RAL 7016), con puertas batientes en amarillo seguridad (RAL 1004). Cuerpo exterior fabricado en chapa de acero de alta calidad, resistente a los arañazos y superficie recubierta en polvo. Puertas que se pueden bloquear con cerradura de cilindro integrada en el asa giratoria. Pies ajustables para salvar las irregularidades del suelo. Ventilación natural gracias a aperturas para la ventilación en la parte inferior del armario. Anchura (externa) 1055,00 mm, Profundidad (externa) 520,00 mm, Altura (externa) 1950,00 mm, Anchura (interna) 996,00 mm, Profundidad (interna) 493,00 mm, Altura (interior) 1835,00 mm. Carga distribuida 421,00 kg/m². Carga máxima 600 kg. Número de puertas 2. Profundidad con las puertas abiertas 1026 mm. Equipamiento interior: 3x bandeja, 1x bandeja perforada, 1x cubeto de retención (V=33.0L) ASECOS CS 195 105</t>
  </si>
  <si>
    <t>Caja de plástico apilable con abertura frontal, de dimensiones 490/440 x 300 x 180 mm. Color azul. Asa frontal ergonómica. Volumen 23 litros. PLASTIPOL K-200/1 AZ</t>
  </si>
  <si>
    <t>Caja de plástico apilable con abertura frontal, de dimensiones 340/300 x 150 x 130 mm. Color azul. Asa frontal ergonómica. Volumen 5,5 litros. PLASTIPOL K-200/3L GRIS</t>
  </si>
  <si>
    <t>Caja de plástico apilable con abertura frontal, de dimensiones 700 x 437 x 300 mm. Color gris antracita. Material Polipropileno reciclado. Asa frontal ergonómica. PLASTIPOL K-300/00</t>
  </si>
  <si>
    <t>Caja de plástico apilable con abertura frontal, de dimensiones 500/450 x 310 x 200 mm. Color gris. Asa frontal ergonómica. Volumen 28 litros. PLASTIPOL K-300/1</t>
  </si>
  <si>
    <t>Caja de plástico apilable con abertura frontal, de dimensiones 350/300 x 210 x 200 mm. Color gris. Asa frontal ergonómica. Volumen 12 litros. PLASTIPOL K-300/2H</t>
  </si>
  <si>
    <t>Caja de plástico apilable con abertura frontal, de dimensiones 260/220 x 160 x 150 mm. Color gris. Asa frontal ergonómica. Volumen 5 litros. PLASTIPOL K-300/3H</t>
  </si>
  <si>
    <t>Caja de plástico apilable con abertura frontal, de dimensiones 340/300 x 210 x 150 mm. Color azul. Asa frontal ergonómica. Volumen 9 litros. PLASTIPOL K-400/2 AZ</t>
  </si>
  <si>
    <t>Paquete de 50 etiquetas cartulina blanca de 140 g/m2 PLASTIPOL EK-200/1</t>
  </si>
  <si>
    <t>Paquete de 50 etiquetas cartulina blanca de 140 g/m2 PLASTIPOL EK-200/2</t>
  </si>
  <si>
    <t>Expositor de pared metálico de 10 filas con cajas de abertura frontal de medidas L785xF200xH1000 mm. Se incluyen 56 cajas de 75x160/140x105 para clasificar pequeño material. Se incluyen las guías necesarias para instalar en bastidor y soporte bastidor para equipar con pies (tapones incluidos). PLASTIPOL PR-10/4</t>
  </si>
  <si>
    <t>Expositor de pared metálico de 10 filas con cajas de abertura frontal de medidas L785xF150xH1000 mm. Se incluyen 70 cajas de 105x90/70x50 para clasificar pequeño material. Se incluyen las guías necesarias para instalar en bastidor y soporte bastidor para equipar con pies (tapones incluidos). PLASTIPOL PR-10/5</t>
  </si>
  <si>
    <t>Portarrollos vertical con soporte de acero, 2 cuchillas diferentes e intercambiables, y 3 ruedas de caucho. Peso máximo de 150 kg. Apto para bobinas de burbuja, foam y cartón ondulado. Una cuchilla circular para cortar papel kraft y cartón ondulado y otra cuchilla clásica para burbuja y espuma.Ancho del corte 125 cm, Profundidad 115 cm, Alto 170 cm, Diámetro máximo del rollo 85 cm, Material Acero, uso 1 rollo, peso máximo del rollo 150 kg.  LEGRO M9PGPVL125</t>
  </si>
  <si>
    <t>Portarrollos fabricado de acero para soportar bobinas de papel pesadas.Corte de papel rápido y limpio con una cuchilla, permitiendo obtener hojas de papel del tamaño deseado en cada momento. Vertical. Altura regulable: Permite regular la altura de la bobina de papel, siendo compatible con bobinas de 140 cm. Movilidad: Con ruedas incorporadas para facilitar su transporte. KRAFT PPK140</t>
  </si>
  <si>
    <t>Armario formado por 8 nichos de carga, 4 filas 2 columnas, de dimensiones 1800 x 950 x 500. Fabricados en acero laminado en frío de 0,6 mm de espesor. Incuir ompartimento de 15 centimetros cerrado con llave de seguridad para alojamiento de la instalación eléctrica. Base de enchufe tipo schuko en cada casillero. Color gris. SETROC CH4 40-2</t>
  </si>
  <si>
    <t>Armario formado por 4 nichos de carga, 4 filas 1 columna, de dimensiones 1800 x 500 x 500. Fabricados en acero laminado en frío de 0,6 mm de espesor. Incuir ompartimento de 15 centimetros cerrado con llave de seguridad para alojamiento de la instalación eléctrica. Base de enchufe tipo schuko en cada casillero. Color gris. SETROC CH4 40-1</t>
  </si>
  <si>
    <t>ARMARIO METÁLICO TALLER PLASTIPOL APP-147112013</t>
  </si>
  <si>
    <t>ARMARIOS EXPOSITORES CON PERSIANA - SERIE PERFO CON EQUIPAMIENTO DE SERIE SARRALLE 135120 0-PER F O-1500</t>
  </si>
  <si>
    <t>ARMARIO METÁLICO TALLER PLASTIPOL RS-2</t>
  </si>
  <si>
    <t>BANCO DE TRABAJO SARRALLE 1092000 / REF BPA-1,5</t>
  </si>
  <si>
    <t>BANCO DE TRABAJO SARRALLE BES-1,5</t>
  </si>
  <si>
    <t>BANCO DE TRABAJO SARRALLE BD-100 0</t>
  </si>
  <si>
    <t>BANCO DE TRABAJO SARRALLE B-1,5</t>
  </si>
  <si>
    <t>BANCOS DE ESTRUCTURA SOLDADA ENCIMERA DE GOMA NITRILICA 1500X778X940 SARRALLE 1022000 - BG-1,5</t>
  </si>
  <si>
    <t>BANCO DE TRABAJO PLASTIPOL BT-1500</t>
  </si>
  <si>
    <t>BANCO DE TRABAJO PLASTIPOL BT-2000</t>
  </si>
  <si>
    <t>Armario metálico color gris para cargas con abertura frontal de dimensiones 1000x450x1980 mm. 7 estantes de dimensiones 943x364x25 mm cada uno, carga máxima por estante 40 Kg. Incluidas 32 cajas de 210x350/300x200 mm cada una color azul. Cerradura con 2 llaves. Puerta con tirador. PLASTIPOL AP-7</t>
  </si>
  <si>
    <t>Caja de plástico apilable con abertura frontal, de dimensiones 490/440 x 300 x 180 mm. Color azul. Asa frontal ergonómica. Volumen 23 litros. PLASTIPOL K-400/2 AZ</t>
  </si>
  <si>
    <t>ELEMENTO</t>
  </si>
  <si>
    <t>Etiquetas de fila</t>
  </si>
  <si>
    <t>Total general</t>
  </si>
  <si>
    <t>PRECIO</t>
  </si>
  <si>
    <t>CANTIDAD</t>
  </si>
  <si>
    <t>Suma de CANTIDAD</t>
  </si>
  <si>
    <t>ESTANTERÍAS CON GAVETAS PLASTIPOL SKR-3</t>
  </si>
  <si>
    <t>TORNILLO DE BANCO IROKO H4 4015</t>
  </si>
  <si>
    <t>COSTE</t>
  </si>
  <si>
    <t>SUMINISTRO E INSTALACIÓN DE ELEMENTOS DE MANUTENCIÓN Y MOBILIARIO INDUSTRIAL</t>
  </si>
  <si>
    <t>Armarios y accesorios</t>
  </si>
  <si>
    <t>Bancos de trabajo y accesorios</t>
  </si>
  <si>
    <t>Expositores y accesorios</t>
  </si>
  <si>
    <t>Nichos de carga</t>
  </si>
  <si>
    <t>1.3</t>
  </si>
  <si>
    <t>1.4</t>
  </si>
  <si>
    <t>1.5</t>
  </si>
  <si>
    <t>Portarrollos</t>
  </si>
  <si>
    <t>Armario formado por 4 nichos de carga, 4 filas 1 columna, de dimensiones 1800 x 500 x 500. Fabricados en acero laminado en frío de 0,6 mm de espesor. Incuir ompartimento de 15 centimetros cerrado con llave de seguridad para alojamiento de la instalación eléctrica. Base de enchufe tipo schuko en cada casillero. Color gris. SETROC CH4 40-1 o equivalente.</t>
  </si>
  <si>
    <t>Armario formado por 8 nichos de carga, 4 filas 2 columnas, de dimensiones 1800 x 950 x 500. Fabricados en acero laminado en frío de 0,6 mm de espesor. Incuir ompartimento de 15 centimetros cerrado con llave de seguridad para alojamiento de la instalación eléctrica. Base de enchufe tipo schuko en cada casillero. Color gris. SETROC CH4 40-2 o equivalente.</t>
  </si>
  <si>
    <t>Armario de seguridad para productos inflamables tipo 90. Peso (kg): 120. Volumen (l): 180. Dimensiones externas: 1.100 x 520 x 620 mm. Tipo de puertas: Batientes con cierre automático. Anchura1.100 mm. Certificado según EN 14470-1. CONTEROL COMBISTORAGE o equivalente.</t>
  </si>
  <si>
    <t>Armario metálico color gris con 2 puertas correderas de dimensiones 1200x450x1980 mm. 4 estantes de dimensiones 1200x400x25 mm cada uno.  Cerradura con 2 llaves. PLASTIPOL APC-201245 o equivalente.</t>
  </si>
  <si>
    <t>Armario metálico color gris con abertura frontal de dimensiones 1000x450x1980 mm. 4 estantes de dimensiones 995x362x25 mm cada uno, carga máxima por estante 40 Kg.  Cerradura con 2 llaves. Puerta con tirador. PLASTIPOL AP-7/8 o equivalente.</t>
  </si>
  <si>
    <t>Armario metálico color gris con abertura frontal de dimensiones 500x450x1000 mm. 2 estantes y 1 cajón cada uno, carga máxima cajón 30 Kg.  Cerradura con 2 llaves. PLASTIPOL WS-52N o equivalente.</t>
  </si>
  <si>
    <t>Armario metálico color gris para cargas con abertura frontal de dimensiones 1000x450x1980 mm. 7 estantes de dimensiones 943x364x25 mm cada uno, carga máxima por estante 40 Kg. Incluidas 20 cajas de 210x350/300x200 mm cada una color azul y 24 cajas de 160x340/300x130 mm cada una color rojo. Cerradura con 2 llaves. Puerta con tirador. PLASTIPOL AP-8 o equivalente.</t>
  </si>
  <si>
    <t>Armario metálico color gris para cargas con abertura frontal de dimensiones 1000x450x1980 mm. 7 estantes de dimensiones 943x364x25 mm cada uno, carga máxima por estante 40 Kg. Incluidas 32 cajas de 210x350/300x200 mm cada una color azul. Cerradura con 2 llaves. Puerta con tirador PLASTIPOL AP-7 o equivalente.</t>
  </si>
  <si>
    <t>Armario metálico de chapa de acero para grandes cargas (1650 Kg) de dimensiones L1000xF600xH1950 mm color gris. 2 puertas batientes de paneles perforados color azul. 2 estantes (carga max por estante 160 Kg).4 cajones (carga máx por cajón 110 Kg) extraíbles 100%. Panel para herramienta. Cerradura de seguridad con 2 llaves. PLASTIPOL APP 14633016 o equivalente.</t>
  </si>
  <si>
    <t>Armario metálico de chapa de acero para grandes cargas (1650 Kg) de dimensiones L1000xF600xH1950 mm color gris. 2 puertas batientes de paneles perforados color azul. 3 estantes (carga max por estante 160 Kg) y 3 cajones. Cerradura de seguridad con 2 llaves. PLASTIPOL APP-146264016 o equivalente.</t>
  </si>
  <si>
    <t>Armario metálico de chapa de acero para grandes cargas (1650 Kg) de dimensiones L1000xF600xH1950 mm color gris. 2 puertas batientes de paneles perforados color azul. 3 estantes (carga max por estante 160 Kg).2 cajones (carga máx por cajón 110 Kg) extraíbles 100%. Panel para herramienta. Cerradura de seguridad con 2 llaves. PLASTIPOL APP-14613016 o equivalente.</t>
  </si>
  <si>
    <t>Armario metálico de chapa de acero para grandes cargas (1650 Kg) de dimensiones L1000xF600xH1950 mm color gris. 2 puertas batientes y lisas color azul. 4 estantes (carga max por estante 160 Kg). Cerradura de seguridad con 2 llaves. PLASTIPOL APP 146222016 o equivalente.</t>
  </si>
  <si>
    <t>Armario metálico de chapa de acero para grandes cargas (1650 Kg) de dimensiones L1000xF600xH1950 mm color gris. 2 puertas batientes y lisas color gris. 4 estantes (carga max por estante 160 Kg). Cerradura de seguridad con 2 llaves. PLASTIPOL APP-146222013 o equivalente.</t>
  </si>
  <si>
    <t>Armario metálico de chapa de acero para grandes cargas (1650 Kg) de dimensiones L1000xF600xH1950 mm color gris. 2 puertas batientes y lisas. 2 estantes (carga max por estante 160 Kg). Cerradura de seguridad con 2 llaves y 5 cajones. PLASTIPOL APP-146282016 o equivalente.</t>
  </si>
  <si>
    <t>ARMARIO METÁLICO TALLER PLASTIPOL APP-147112013 o equivalente.</t>
  </si>
  <si>
    <t>ARMARIO METÁLICO TALLER PLASTIPOL RS-2 o equivalente.</t>
  </si>
  <si>
    <t>Armario para productos químicos, color del cuerpo gris antracita (RAL 7016), con puertas batientes en amarillo seguridad (RAL 1004). Cuerpo exterior fabricado en chapa de acero de alta calidad, resistente a los arañazos y superficie recubierta en polvo. Puertas que se pueden bloquear con cerradura de cilindro integrada en el asa giratoria. Pies ajustables para salvar las irregularidades del suelo. Ventilación natural gracias a aperturas para la ventilación en la parte inferior del armario. Anchura (externa) 1055,00 mm, Profundidad (externa) 520,00 mm, Altura (externa) 1950,00 mm, Anchura (interna) 996,00 mm, Profundidad (interna) 493,00 mm, Altura (interior) 1835,00 mm. Carga distribuida 421,00 kg/m². Carga máxima 600 kg. Número de puertas 2. Profundidad con las puertas abiertas 1026 mm. Equipamiento interior: 3x bandeja, 1x bandeja perforada, 1x cubeto de retención (V=33.0L) ASECOS CS 195 105 o equivalente.</t>
  </si>
  <si>
    <t>ARMARIOS EXPOSITORES CON PERSIANA - SERIE PERFO CON EQUIPAMIENTO DE SERIE SARRALLE 135120 0-PER F O-1500 o equivalete.</t>
  </si>
  <si>
    <t>BANCO DE TRABAJO PLASTIPOL BT-1500 o equivalente.</t>
  </si>
  <si>
    <t>BANCO DE TRABAJO PLASTIPOL BT-2000 o equivalente.</t>
  </si>
  <si>
    <t>BANCO DE TRABAJO SARRALLE 1092000 / REF BPA-1,5 o equivalente.</t>
  </si>
  <si>
    <t>BANCO DE TRABAJO SARRALLE B-1,5 o equivalente.</t>
  </si>
  <si>
    <t>BANCO DE TRABAJO SARRALLE BD-100 0 o equivalente.</t>
  </si>
  <si>
    <t>BANCO DE TRABAJO SARRALLE BES-1,5 o equivalente.</t>
  </si>
  <si>
    <t>BANCOS DE ESTRUCTURA SOLDADA ENCIMERA DE GOMA NITRILICA 1500X778X940 SARRALLE 1022000 - BG-1,5 o equivalente.</t>
  </si>
  <si>
    <t>Bastidor para armario SP1500 Sarralle de longitud 726 mm y 720 mm de profundidad) de Hext 1500 mm y hint 1400mm. SARRALLE 1211030 SERIE SP1500 o equivalente.</t>
  </si>
  <si>
    <t>Caja de plástico apilable con abertura frontal, de dimensiones 260/220 x 160 x 150 mm. Color gris. Asa frontal ergonómica. Volumen 5 litros. PLASTIPOL K-300/3H o equivalente.</t>
  </si>
  <si>
    <t>Caja de plástico apilable con abertura frontal, de dimensiones 340/300 x 150 x 130 mm. Color azul. Asa frontal ergonómica. Volumen 5,5 litros. PLASTIPOL K-200/3L GRIS o equivalente.</t>
  </si>
  <si>
    <t>Caja de plástico apilable con abertura frontal, de dimensiones 340/300 x 210 x 150 mm. Color azul. Asa frontal ergonómica. Volumen 9 litros. PLASTIPOL K-400/2 AZ o equivalente.</t>
  </si>
  <si>
    <t>Caja de plástico apilable con abertura frontal, de dimensiones 350/300 x 210 x 200 mm. Color gris. Asa frontal ergonómica. Volumen 12 litros. PLASTIPOL K-300/2H o equivalente.</t>
  </si>
  <si>
    <t>Caja de plástico apilable con abertura frontal, de dimensiones 490/440 x 300 x 180 mm. Color azul. Asa frontal ergonómica. Volumen 23 litros. PLASTIPOL K-200/1 AZ o equivalente.</t>
  </si>
  <si>
    <t>Caja de plástico apilable con abertura frontal, de dimensiones 490/440 x 300 x 180 mm. Color azul. Asa frontal ergonómica. Volumen 23 litros. PLASTIPOL K-400/2 AZ o equivalente.</t>
  </si>
  <si>
    <t>Caja de plástico apilable con abertura frontal, de dimensiones 500/450 x 310 x 200 mm. Color gris. Asa frontal ergonómica. Volumen 28 litros. PLASTIPOL K-300/1 o equivalente.</t>
  </si>
  <si>
    <t>Caja de plástico apilable con abertura frontal, de dimensiones 700 x 437 x 300 mm. Color gris antracita. Material Polipropileno reciclado. Asa frontal ergonómica. PLASTIPOL K-300/00 o equivalente.</t>
  </si>
  <si>
    <t>Cajones para armarios Sarralle modelo SP, de dimensiones útiles 612 mm x 612 mm de guía simple. Altura 250 mm, capacidad 100 Kg y apertura 90%. SARRALLE 1513750/SP250/GS F o equivalente.</t>
  </si>
  <si>
    <t>Cajones para armarios Sarralle modelo SP, de dimensiones útiles 612 mm x 612 mm de guía simple. Altura 75 mm, capacidad 100 Kg y apertura 90%. SARRALLE 1513150/SP75/GS F o equivalente.</t>
  </si>
  <si>
    <t>ESTANTERÍAS CON GAVETAS PLASTIPOL SKR-3 o equivalente.</t>
  </si>
  <si>
    <t>Expositor de pared metálico de 10 filas con cajas de abertura frontal de medidas L785xF150xH1000 mm. Se incluyen 70 cajas de 105x90/70x50 para clasificar pequeño material. Se incluyen las guías necesarias para instalar en bastidor y soporte bastidor para equipar con pies (tapones incluidos). PLASTIPOL PR-10/5 o equivalente.</t>
  </si>
  <si>
    <t>Expositor de pared metálico de 10 filas con cajas de abertura frontal de medidas L785xF200xH1000 mm. Se incluyen 56 cajas de 75x160/140x105 para clasificar pequeño material. Se incluyen las guías necesarias para instalar en bastidor y soporte bastidor para equipar con pies (tapones incluidos). PLASTIPOL PR-10/4 o equivalente.</t>
  </si>
  <si>
    <t>Paquete de 50 etiquetas cartulina blanca de 140 g/m2 PLASTIPOL EK-200/1 o equivalente.</t>
  </si>
  <si>
    <t>Paquete de 50 etiquetas cartulina blanca de 140 g/m2 PLASTIPOL EK-200/2 o equivalente.</t>
  </si>
  <si>
    <t>Portarrollos fabricado de acero para soportar bobinas de papel pesadas.Corte de papel rápido y limpio con una cuchilla, permitiendo obtener hojas de papel del tamaño deseado en cada momento. Vertical. Altura regulable: Permite regular la altura de la bobina de papel, siendo compatible con bobinas de 140 cm. Movilidad: Con ruedas incorporadas para facilitar su transporte. KRAFT PPK140 o equivalente.</t>
  </si>
  <si>
    <t>Portarrollos vertical con soporte de acero, 2 cuchillas diferentes e intercambiables, y 3 ruedas de caucho. Peso máximo de 150 kg. Apto para bobinas de burbuja, foam y cartón ondulado. Una cuchilla circular para cortar papel kraft y cartón ondulado y otra cuchilla clásica para burbuja y espuma.Ancho del corte 125 cm, Profundidad 115 cm, Alto 170 cm, Diámetro máximo del rollo 85 cm, Material Acero, uso 1 rollo, peso máximo del rollo 150 kg.  LEGRO M9PGPVL125 o equivalente.</t>
  </si>
  <si>
    <t>TORNILLO DE BANCO IROKO H4 4015 o equivalente.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</si>
</sst>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00"/>
  </numFmts>
  <fonts count="6" x14ac:knownFonts="1">
    <font>
      <sz val="11"/>
      <color theme="1"/>
      <name val="Aptos Narrow"/>
      <family val="2"/>
      <scheme val="minor"/>
    </font>
    <font>
      <b/>
      <i/>
      <u/>
      <sz val="11"/>
      <color theme="1"/>
      <name val="Aptos Narrow"/>
      <family val="2"/>
      <scheme val="minor"/>
    </font>
    <font>
      <b/>
      <i/>
      <sz val="11"/>
      <color theme="1"/>
      <name val="Aptos Narrow"/>
      <family val="2"/>
      <scheme val="minor"/>
    </font>
    <font>
      <i/>
      <sz val="11"/>
      <color theme="1"/>
      <name val="Aptos Narrow"/>
      <family val="2"/>
      <scheme val="minor"/>
    </font>
    <font>
      <sz val="11"/>
      <color theme="1"/>
      <name val="Aptos Narrow"/>
      <family val="2"/>
      <scheme val="minor"/>
    </font>
    <font>
      <b/>
      <sz val="11"/>
      <color theme="1"/>
      <name val="Aptos Narrow"/>
      <family val="2"/>
      <scheme val="minor"/>
    </font>
  </fonts>
  <fills count="5">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theme="4" tint="0.79998168889431442"/>
        <bgColor indexed="64"/>
      </patternFill>
    </fill>
  </fills>
  <borders count="9">
    <border>
      <left/>
      <right/>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2">
    <xf numFmtId="0" fontId="0" fillId="0" borderId="0"/>
    <xf numFmtId="44" fontId="4" fillId="0" borderId="0" applyFont="0" applyFill="0" applyBorder="0" applyAlignment="0" applyProtection="0"/>
  </cellStyleXfs>
  <cellXfs count="54">
    <xf numFmtId="0" fontId="0" fillId="0" borderId="0" xfId="0"/>
    <xf numFmtId="4" fontId="0" fillId="0" borderId="0" xfId="0" applyNumberFormat="1"/>
    <xf numFmtId="164" fontId="0" fillId="0" borderId="0" xfId="0" applyNumberFormat="1"/>
    <xf numFmtId="0" fontId="3" fillId="0" borderId="0" xfId="0" applyFont="1"/>
    <xf numFmtId="0" fontId="0" fillId="0" borderId="0" xfId="0" applyAlignment="1">
      <alignment wrapText="1"/>
    </xf>
    <xf numFmtId="44" fontId="0" fillId="0" borderId="0" xfId="1" applyFont="1"/>
    <xf numFmtId="0" fontId="0" fillId="0" borderId="0" xfId="0" pivotButton="1"/>
    <xf numFmtId="0" fontId="0" fillId="0" borderId="0" xfId="0" applyAlignment="1">
      <alignment horizontal="left"/>
    </xf>
    <xf numFmtId="0" fontId="5" fillId="0" borderId="0" xfId="0" applyFont="1"/>
    <xf numFmtId="0" fontId="5" fillId="0" borderId="0" xfId="0" applyFont="1" applyAlignment="1">
      <alignment horizontal="center"/>
    </xf>
    <xf numFmtId="44" fontId="5" fillId="0" borderId="0" xfId="1" applyFont="1" applyAlignment="1">
      <alignment horizontal="center"/>
    </xf>
    <xf numFmtId="44" fontId="0" fillId="0" borderId="0" xfId="0" applyNumberFormat="1"/>
    <xf numFmtId="1" fontId="3" fillId="0" borderId="0" xfId="0" applyNumberFormat="1" applyFont="1"/>
    <xf numFmtId="4" fontId="3" fillId="0" borderId="0" xfId="0" applyNumberFormat="1" applyFont="1"/>
    <xf numFmtId="49" fontId="3" fillId="0" borderId="0" xfId="0" applyNumberFormat="1" applyFont="1"/>
    <xf numFmtId="49" fontId="3" fillId="0" borderId="0" xfId="0" applyNumberFormat="1" applyFont="1" applyAlignment="1">
      <alignment wrapText="1"/>
    </xf>
    <xf numFmtId="4" fontId="0" fillId="2" borderId="0" xfId="0" applyNumberFormat="1" applyFill="1"/>
    <xf numFmtId="4" fontId="3" fillId="3" borderId="7" xfId="0" applyNumberFormat="1" applyFont="1" applyFill="1" applyBorder="1"/>
    <xf numFmtId="49" fontId="2" fillId="2" borderId="8" xfId="0" applyNumberFormat="1" applyFont="1" applyFill="1" applyBorder="1"/>
    <xf numFmtId="9" fontId="3" fillId="0" borderId="6" xfId="0" quotePrefix="1" applyNumberFormat="1" applyFont="1" applyBorder="1"/>
    <xf numFmtId="49" fontId="3" fillId="2" borderId="7" xfId="0" applyNumberFormat="1" applyFont="1" applyFill="1" applyBorder="1"/>
    <xf numFmtId="4" fontId="2" fillId="2" borderId="8" xfId="0" applyNumberFormat="1" applyFont="1" applyFill="1" applyBorder="1"/>
    <xf numFmtId="9" fontId="3" fillId="3" borderId="6" xfId="0" quotePrefix="1" applyNumberFormat="1" applyFont="1" applyFill="1" applyBorder="1"/>
    <xf numFmtId="4" fontId="2" fillId="3" borderId="7" xfId="0" applyNumberFormat="1" applyFont="1" applyFill="1" applyBorder="1"/>
    <xf numFmtId="49" fontId="0" fillId="0" borderId="0" xfId="0" applyNumberFormat="1"/>
    <xf numFmtId="0" fontId="1" fillId="2" borderId="0" xfId="0" applyFont="1" applyFill="1"/>
    <xf numFmtId="4" fontId="1" fillId="2" borderId="0" xfId="0" applyNumberFormat="1" applyFont="1" applyFill="1"/>
    <xf numFmtId="49" fontId="2" fillId="2" borderId="3" xfId="0" applyNumberFormat="1" applyFont="1" applyFill="1" applyBorder="1"/>
    <xf numFmtId="10" fontId="3" fillId="0" borderId="6" xfId="0" quotePrefix="1" applyNumberFormat="1" applyFont="1" applyBorder="1"/>
    <xf numFmtId="4" fontId="2" fillId="2" borderId="3" xfId="0" applyNumberFormat="1" applyFont="1" applyFill="1" applyBorder="1"/>
    <xf numFmtId="0" fontId="1" fillId="2" borderId="0" xfId="0" applyFont="1" applyFill="1" applyAlignment="1">
      <alignment horizontal="left" vertical="top"/>
    </xf>
    <xf numFmtId="49" fontId="2" fillId="2" borderId="1" xfId="0" applyNumberFormat="1" applyFont="1" applyFill="1" applyBorder="1"/>
    <xf numFmtId="3" fontId="3" fillId="0" borderId="2" xfId="0" applyNumberFormat="1" applyFont="1" applyBorder="1"/>
    <xf numFmtId="4" fontId="3" fillId="3" borderId="2" xfId="0" applyNumberFormat="1" applyFont="1" applyFill="1" applyBorder="1"/>
    <xf numFmtId="10" fontId="3" fillId="4" borderId="6" xfId="0" quotePrefix="1" applyNumberFormat="1" applyFont="1" applyFill="1" applyBorder="1" applyProtection="1">
      <protection locked="0"/>
    </xf>
    <xf numFmtId="4" fontId="3" fillId="4" borderId="0" xfId="0" applyNumberFormat="1" applyFont="1" applyFill="1" applyProtection="1">
      <protection locked="0"/>
    </xf>
    <xf numFmtId="49" fontId="2" fillId="0" borderId="0" xfId="0" applyNumberFormat="1" applyFont="1"/>
    <xf numFmtId="49" fontId="2" fillId="0" borderId="0" xfId="0" applyNumberFormat="1" applyFont="1" applyAlignment="1">
      <alignment wrapText="1"/>
    </xf>
    <xf numFmtId="4" fontId="2" fillId="0" borderId="0" xfId="0" applyNumberFormat="1" applyFont="1"/>
    <xf numFmtId="4" fontId="5" fillId="2" borderId="0" xfId="0" applyNumberFormat="1" applyFont="1" applyFill="1"/>
    <xf numFmtId="4" fontId="2" fillId="4" borderId="0" xfId="0" applyNumberFormat="1" applyFont="1" applyFill="1" applyProtection="1">
      <protection locked="0"/>
    </xf>
    <xf numFmtId="1" fontId="2" fillId="0" borderId="0" xfId="0" applyNumberFormat="1" applyFont="1"/>
    <xf numFmtId="0" fontId="5" fillId="0" borderId="0" xfId="0" applyFont="1" applyAlignment="1">
      <alignment wrapText="1"/>
    </xf>
    <xf numFmtId="0" fontId="1" fillId="2" borderId="3" xfId="0" applyFont="1" applyFill="1" applyBorder="1" applyAlignment="1">
      <alignment horizontal="center" vertical="top"/>
    </xf>
    <xf numFmtId="0" fontId="1" fillId="2" borderId="5" xfId="0" applyFont="1" applyFill="1" applyBorder="1" applyAlignment="1">
      <alignment horizontal="center" vertical="top"/>
    </xf>
    <xf numFmtId="49" fontId="2" fillId="2" borderId="3" xfId="0" applyNumberFormat="1" applyFont="1" applyFill="1" applyBorder="1" applyAlignment="1">
      <alignment horizontal="left" wrapText="1"/>
    </xf>
    <xf numFmtId="49" fontId="2" fillId="2" borderId="4" xfId="0" applyNumberFormat="1" applyFont="1" applyFill="1" applyBorder="1" applyAlignment="1">
      <alignment horizontal="left" wrapText="1"/>
    </xf>
    <xf numFmtId="49" fontId="2" fillId="2" borderId="5" xfId="0" applyNumberFormat="1" applyFont="1" applyFill="1" applyBorder="1" applyAlignment="1">
      <alignment horizontal="left" wrapText="1"/>
    </xf>
    <xf numFmtId="49" fontId="2" fillId="2" borderId="3" xfId="0" applyNumberFormat="1" applyFont="1" applyFill="1" applyBorder="1" applyAlignment="1">
      <alignment horizontal="left"/>
    </xf>
    <xf numFmtId="49" fontId="2" fillId="2" borderId="4" xfId="0" applyNumberFormat="1" applyFont="1" applyFill="1" applyBorder="1" applyAlignment="1">
      <alignment horizontal="left"/>
    </xf>
    <xf numFmtId="49" fontId="2" fillId="2" borderId="5" xfId="0" applyNumberFormat="1" applyFont="1" applyFill="1" applyBorder="1" applyAlignment="1">
      <alignment horizontal="left"/>
    </xf>
    <xf numFmtId="49" fontId="1" fillId="2" borderId="3" xfId="0" applyNumberFormat="1" applyFont="1" applyFill="1" applyBorder="1" applyAlignment="1">
      <alignment horizontal="left"/>
    </xf>
    <xf numFmtId="49" fontId="1" fillId="2" borderId="4" xfId="0" applyNumberFormat="1" applyFont="1" applyFill="1" applyBorder="1" applyAlignment="1">
      <alignment horizontal="left"/>
    </xf>
    <xf numFmtId="49" fontId="1" fillId="2" borderId="5" xfId="0" applyNumberFormat="1" applyFont="1" applyFill="1" applyBorder="1" applyAlignment="1">
      <alignment horizontal="left"/>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121921</xdr:colOff>
      <xdr:row>0</xdr:row>
      <xdr:rowOff>60960</xdr:rowOff>
    </xdr:from>
    <xdr:to>
      <xdr:col>8</xdr:col>
      <xdr:colOff>1226821</xdr:colOff>
      <xdr:row>3</xdr:row>
      <xdr:rowOff>155391</xdr:rowOff>
    </xdr:to>
    <xdr:pic>
      <xdr:nvPicPr>
        <xdr:cNvPr id="2" name="Picture 3">
          <a:extLst>
            <a:ext uri="{FF2B5EF4-FFF2-40B4-BE49-F238E27FC236}">
              <a16:creationId xmlns:a16="http://schemas.microsoft.com/office/drawing/2014/main" id="{6DAAABF5-3179-41EE-9217-676E9A780DB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990321" y="60960"/>
          <a:ext cx="1112520" cy="643071"/>
        </a:xfrm>
        <a:prstGeom prst="rect">
          <a:avLst/>
        </a:prstGeom>
        <a:noFill/>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utor" refreshedDate="45749.597693055555" createdVersion="8" refreshedVersion="8" minRefreshableVersion="3" recordCount="81" xr:uid="{30F638FA-3405-481C-BBB5-51708BAFDE1D}">
  <cacheSource type="worksheet">
    <worksheetSource ref="A1:C82" sheet="Hoja1"/>
  </cacheSource>
  <cacheFields count="3">
    <cacheField name="ELEMENTO" numFmtId="0">
      <sharedItems count="45" longText="1">
        <s v="Armario metálico de chapa de acero para grandes cargas (1650 Kg) de dimensiones L1000xF600xH1950 mm color gris. 2 puertas batientes y lisas color gris. 4 estantes (carga max por estante 160 Kg). Cerradura de seguridad con 2 llaves. PLASTIPOL APP-146222013"/>
        <s v="Armario formado por 8 nichos de carga, 4 filas 2 columnas, de dimensiones 1800 x 950 x 500. Fabricados en acero laminado en frío de 0,6 mm de espesor. Incuir ompartimento de 15 centimetros cerrado con llave de seguridad para alojamiento de la instalación eléctrica. Base de enchufe tipo schuko en cada casillero. Color gris. SETROC CH4 40-2"/>
        <s v="Armario formado por 4 nichos de carga, 4 filas 1 columna, de dimensiones 1800 x 500 x 500. Fabricados en acero laminado en frío de 0,6 mm de espesor. Incuir ompartimento de 15 centimetros cerrado con llave de seguridad para alojamiento de la instalación eléctrica. Base de enchufe tipo schuko en cada casillero. Color gris. SETROC CH4 40-1"/>
        <s v="Armario metálico color gris para cargas con abertura frontal de dimensiones 1000x450x1980 mm. 7 estantes de dimensiones 943x364x25 mm cada uno, carga máxima por estante 40 Kg. Incluidas 20 cajas de 210x350/300x200 mm cada una color azul y 24 cajas de 160x340/300x130 mm cada una color rojo. Cerradura con 2 llaves. Puerta con tirador. PLASTIPOL AP-8"/>
        <s v="Armario metálico color gris para cargas con abertura frontal de dimensiones 1000x450x1980 mm. 7 estantes de dimensiones 943x364x25 mm cada uno, carga máxima por estante 40 Kg. Incluidas 32 cajas de 210x350/300x200 mm cada una color azul. Cerradura con 2 llaves. Puerta con tirador PLASTIPOL AP-7"/>
        <s v="Armario para productos químicos, color del cuerpo gris antracita (RAL 7016), con puertas batientes en amarillo seguridad (RAL 1004). Cuerpo exterior fabricado en chapa de acero de alta calidad, resistente a los arañazos y superficie recubierta en polvo. Puertas que se pueden bloquear con cerradura de cilindro integrada en el asa giratoria. Pies ajustables para salvar las irregularidades del suelo. Ventilación natural gracias a aperturas para la ventilación en la parte inferior del armario. Anchura (externa) 1055,00 mm, Profundidad (externa) 520,00 mm, Altura (externa) 1950,00 mm, Anchura (interna) 996,00 mm, Profundidad (interna) 493,00 mm, Altura (interior) 1835,00 mm. Carga distribuida 421,00 kg/m². Carga máxima 600 kg. Número de puertas 2. Profundidad con las puertas abiertas 1026 mm. Equipamiento interior: 3x bandeja, 1x bandeja perforada, 1x cubeto de retención (V=33.0L) ASECOS CS 195 105"/>
        <s v="Armario de seguridad para productos inflamables tipo 90. Peso (kg): 120. Volumen (l): 180. Dimensiones externas: 1.100 x 520 x 620 mm. Tipo de puertas: Batientes con cierre automático. Anchura1.100 mm. Certificado según EN 14470-1. CONTEROL COMBISTORAGE"/>
        <s v="ARMARIO METÁLICO TALLER PLASTIPOL APP-147112013"/>
        <s v="ARMARIOS EXPOSITORES CON PERSIANA - SERIE PERFO CON EQUIPAMIENTO DE SERIE SARRALLE 135120 0-PER F O-1500"/>
        <s v="ARMARIO METÁLICO TALLER PLASTIPOL RS-2"/>
        <s v="BANCO DE TRABAJO SARRALLE 1092000 / REF BPA-1,5"/>
        <s v="BANCO DE TRABAJO SARRALLE BES-1,5"/>
        <s v="BANCO DE TRABAJO SARRALLE BD-100 0"/>
        <s v="BANCO DE TRABAJO SARRALLE B-1,5"/>
        <s v="BANCOS DE ESTRUCTURA SOLDADA ENCIMERA DE GOMA NITRILICA 1500X778X940 SARRALLE 1022000 - BG-1,5"/>
        <s v="Caja de plástico apilable con abertura frontal, de dimensiones 700 x 437 x 300 mm. Color gris antracita. Material Polipropileno reciclado. Asa frontal ergonómica. PLASTIPOL K-300/00"/>
        <s v="Caja de plástico apilable con abertura frontal, de dimensiones 490/440 x 300 x 180 mm. Color azul. Asa frontal ergonómica. Volumen 23 litros. PLASTIPOL K-200/1 AZ"/>
        <s v="Caja de plástico apilable con abertura frontal, de dimensiones 340/300 x 210 x 150 mm. Color azul. Asa frontal ergonómica. Volumen 9 litros. PLASTIPOL K-400/2 AZ"/>
        <s v="Caja de plástico apilable con abertura frontal, de dimensiones 340/300 x 150 x 130 mm. Color azul. Asa frontal ergonómica. Volumen 5,5 litros. PLASTIPOL K-200/3L GRIS"/>
        <s v="ESTANTERÍAS CON GAVETAS PLASTIPOL SKR-3"/>
        <s v="Portarrollos vertical con soporte de acero, 2 cuchillas diferentes e intercambiables, y 3 ruedas de caucho. Peso máximo de 150 kg. Apto para bobinas de burbuja, foam y cartón ondulado. Una cuchilla circular para cortar papel kraft y cartón ondulado y otra cuchilla clásica para burbuja y espuma.Ancho del corte 125 cm, Profundidad 115 cm, Alto 170 cm, Diámetro máximo del rollo 85 cm, Material Acero, uso 1 rollo, peso máximo del rollo 150 kg.  LEGRO M9PGPVL125"/>
        <s v="Portarrollos fabricado de acero para soportar bobinas de papel pesadas.Corte de papel rápido y limpio con una cuchilla, permitiendo obtener hojas de papel del tamaño deseado en cada momento. Vertical. Altura regulable: Permite regular la altura de la bobina de papel, siendo compatible con bobinas de 140 cm. Movilidad: Con ruedas incorporadas para facilitar su transporte. KRAFT PPK140"/>
        <s v="TORNILLO DE BANCO IROKO H4 4015"/>
        <s v="Expositor de pared metálico de 10 filas con cajas de abertura frontal de medidas L785xF200xH1000 mm. Se incluyen 56 cajas de 75x160/140x105 para clasificar pequeño material. Se incluyen las guías necesarias para instalar en bastidor y soporte bastidor para equipar con pies (tapones incluidos). PLASTIPOL PR-10/4"/>
        <s v="Expositor de pared metálico de 10 filas con cajas de abertura frontal de medidas L785xF150xH1000 mm. Se incluyen 70 cajas de 105x90/70x50 para clasificar pequeño material. Se incluyen las guías necesarias para instalar en bastidor y soporte bastidor para equipar con pies (tapones incluidos). PLASTIPOL PR-10/5"/>
        <s v="BANCO DE TRABAJO PLASTIPOL BT-1500"/>
        <s v="BANCO DE TRABAJO PLASTIPOL BT-2000"/>
        <s v="Armario metálico de chapa de acero para grandes cargas (1650 Kg) de dimensiones L1000xF600xH1950 mm color gris. 2 puertas batientes y lisas color azul. 4 estantes (carga max por estante 160 Kg). Cerradura de seguridad con 2 llaves. PLASTIPOL APP 146222016"/>
        <s v="Armario metálico de chapa de acero para grandes cargas (1650 Kg) de dimensiones L1000xF600xH1950 mm color gris. 2 puertas batientes de paneles perforados color azul. 2 estantes (carga max por estante 160 Kg).4 cajones (carga máx por cajón 110 Kg) extraíbles 100%. Panel para herramienta. Cerradura de seguridad con 2 llaves. PLASTIPOL APP 14633016"/>
        <s v="Armario metálico color gris para cargas con abertura frontal de dimensiones 1000x450x1980 mm. 7 estantes de dimensiones 943x364x25 mm cada uno, carga máxima por estante 40 Kg. Incluidas 32 cajas de 210x350/300x200 mm cada una color azul. Cerradura con 2 llaves. Puerta con tirador. PLASTIPOL AP-7"/>
        <s v="Armario metálico color gris con abertura frontal de dimensiones 1000x450x1980 mm. 4 estantes de dimensiones 995x362x25 mm cada uno, carga máxima por estante 40 Kg.  Cerradura con 2 llaves. Puerta con tirador. PLASTIPOL AP-7/8"/>
        <s v="Armario metálico color gris con abertura frontal de dimensiones 500x450x1000 mm. 2 estantes y 1 cajón cada uno, carga máxima cajón 30 Kg.  Cerradura con 2 llaves. PLASTIPOL WS-52N"/>
        <s v="Armario metálico color gris con 2 puertas correderas de dimensiones 1200x450x1980 mm. 4 estantes de dimensiones 1200x400x25 mm cada uno.  Cerradura con 2 llaves. PLASTIPOL APC-201245"/>
        <s v="Armario metálico de chapa de acero para grandes cargas (1650 Kg) de dimensiones L1000xF600xH1950 mm color gris. 2 puertas batientes de paneles perforados color azul. 3 estantes (carga max por estante 160 Kg) y 3 cajones. Cerradura de seguridad con 2 llaves. PLASTIPOL APP-146264016"/>
        <s v="Armario metálico de chapa de acero para grandes cargas (1650 Kg) de dimensiones L1000xF600xH1950 mm color gris. 2 puertas batientes de paneles perforados color azul. 3 estantes (carga max por estante 160 Kg).2 cajones (carga máx por cajón 110 Kg) extraíbles 100%. Panel para herramienta. Cerradura de seguridad con 2 llaves. PLASTIPOL APP-14613016"/>
        <s v="Caja de plástico apilable con abertura frontal, de dimensiones 260/220 x 160 x 150 mm. Color gris. Asa frontal ergonómica. Volumen 5 litros. PLASTIPOL K-300/3H"/>
        <s v="Caja de plástico apilable con abertura frontal, de dimensiones 500/450 x 310 x 200 mm. Color gris. Asa frontal ergonómica. Volumen 28 litros. PLASTIPOL K-300/1"/>
        <s v="Caja de plástico apilable con abertura frontal, de dimensiones 350/300 x 210 x 200 mm. Color gris. Asa frontal ergonómica. Volumen 12 litros. PLASTIPOL K-300/2H"/>
        <s v="Cajones para armarios Sarralle modelo SP, de dimensiones útiles 612 mm x 612 mm de guía simple. Altura 250 mm, capacidad 100 Kg y apertura 90%. SARRALLE 1513750/SP250/GS F"/>
        <s v="Cajones para armarios Sarralle modelo SP, de dimensiones útiles 612 mm x 612 mm de guía simple. Altura 75 mm, capacidad 100 Kg y apertura 90%. SARRALLE 1513150/SP75/GS F"/>
        <s v="Bastidor para armario SP1500 Sarralle de longitud 726 mm y 720 mm de profundidad) de Hext 1500 mm y hint 1400mm. SARRALLE 1211030 SERIE SP1500"/>
        <s v="Paquete de 50 etiquetas cartulina blanca de 140 g/m2 PLASTIPOL EK-200/2"/>
        <s v="Paquete de 50 etiquetas cartulina blanca de 140 g/m2 PLASTIPOL EK-200/1"/>
        <s v="Armario metálico de chapa de acero para grandes cargas (1650 Kg) de dimensiones L1000xF600xH1950 mm color gris. 2 puertas batientes y lisas. 2 estantes (carga max por estante 160 Kg). Cerradura de seguridad con 2 llaves y 5 cajones. PLASTIPOL APP-146282016"/>
        <s v="Caja de plástico apilable con abertura frontal, de dimensiones 490/440 x 300 x 180 mm. Color azul. Asa frontal ergonómica. Volumen 23 litros. PLASTIPOL K-400/2 AZ"/>
      </sharedItems>
    </cacheField>
    <cacheField name="CANTIDAD" numFmtId="0">
      <sharedItems containsSemiMixedTypes="0" containsString="0" containsNumber="1" containsInteger="1" minValue="1" maxValue="50"/>
    </cacheField>
    <cacheField name="PRECIO" numFmtId="0">
      <sharedItems containsSemiMixedTypes="0" containsString="0" containsNumber="1" minValue="1.7391304347826089" maxValue="2343.182608695652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81">
  <r>
    <x v="0"/>
    <n v="1"/>
    <n v="1839.9478260869566"/>
  </r>
  <r>
    <x v="0"/>
    <n v="1"/>
    <n v="1839.9478260869566"/>
  </r>
  <r>
    <x v="0"/>
    <n v="1"/>
    <n v="1839.9478260869566"/>
  </r>
  <r>
    <x v="0"/>
    <n v="4"/>
    <n v="1839.9478260869566"/>
  </r>
  <r>
    <x v="0"/>
    <n v="1"/>
    <n v="1839.9478260869566"/>
  </r>
  <r>
    <x v="1"/>
    <n v="1"/>
    <n v="1220.304347826087"/>
  </r>
  <r>
    <x v="1"/>
    <n v="1"/>
    <n v="1220.304347826087"/>
  </r>
  <r>
    <x v="1"/>
    <n v="1"/>
    <n v="1220.304347826087"/>
  </r>
  <r>
    <x v="2"/>
    <n v="1"/>
    <n v="828.60869565217399"/>
  </r>
  <r>
    <x v="2"/>
    <n v="1"/>
    <n v="828.60869565217399"/>
  </r>
  <r>
    <x v="2"/>
    <n v="1"/>
    <n v="828.60869565217399"/>
  </r>
  <r>
    <x v="2"/>
    <n v="1"/>
    <n v="828.60869565217399"/>
  </r>
  <r>
    <x v="2"/>
    <n v="1"/>
    <n v="828.60869565217399"/>
  </r>
  <r>
    <x v="3"/>
    <n v="3"/>
    <n v="1023.5826086956522"/>
  </r>
  <r>
    <x v="4"/>
    <n v="2"/>
    <n v="982.1652173913044"/>
  </r>
  <r>
    <x v="3"/>
    <n v="1"/>
    <n v="1023.5826086956522"/>
  </r>
  <r>
    <x v="4"/>
    <n v="1"/>
    <n v="982.1652173913044"/>
  </r>
  <r>
    <x v="3"/>
    <n v="1"/>
    <n v="1023.5826086956522"/>
  </r>
  <r>
    <x v="3"/>
    <n v="1"/>
    <n v="1023.5826086956522"/>
  </r>
  <r>
    <x v="3"/>
    <n v="1"/>
    <n v="1023.5826086956522"/>
  </r>
  <r>
    <x v="4"/>
    <n v="2"/>
    <n v="982.1652173913044"/>
  </r>
  <r>
    <x v="3"/>
    <n v="1"/>
    <n v="1023.5826086956522"/>
  </r>
  <r>
    <x v="5"/>
    <n v="1"/>
    <n v="1102.1130434782608"/>
  </r>
  <r>
    <x v="5"/>
    <n v="1"/>
    <n v="1102.1130434782608"/>
  </r>
  <r>
    <x v="5"/>
    <n v="1"/>
    <n v="1102.1130434782608"/>
  </r>
  <r>
    <x v="5"/>
    <n v="1"/>
    <n v="1102.1130434782608"/>
  </r>
  <r>
    <x v="5"/>
    <n v="1"/>
    <n v="991.304347826087"/>
  </r>
  <r>
    <x v="6"/>
    <n v="1"/>
    <n v="747.82608695652175"/>
  </r>
  <r>
    <x v="7"/>
    <n v="2"/>
    <n v="1698.7130434782609"/>
  </r>
  <r>
    <x v="8"/>
    <n v="1"/>
    <n v="687.96521739130446"/>
  </r>
  <r>
    <x v="9"/>
    <n v="1"/>
    <n v="958.78260869565236"/>
  </r>
  <r>
    <x v="10"/>
    <n v="1"/>
    <n v="1284.1391304347826"/>
  </r>
  <r>
    <x v="11"/>
    <n v="1"/>
    <n v="2234.7826086956525"/>
  </r>
  <r>
    <x v="12"/>
    <n v="1"/>
    <n v="608.10434782608695"/>
  </r>
  <r>
    <x v="13"/>
    <n v="1"/>
    <n v="883.96521739130435"/>
  </r>
  <r>
    <x v="14"/>
    <n v="1"/>
    <n v="938.86956521739137"/>
  </r>
  <r>
    <x v="15"/>
    <n v="8"/>
    <n v="35.313043478260873"/>
  </r>
  <r>
    <x v="16"/>
    <n v="50"/>
    <n v="5.2173913043478262"/>
  </r>
  <r>
    <x v="17"/>
    <n v="50"/>
    <n v="4.7043478260869565"/>
  </r>
  <r>
    <x v="18"/>
    <n v="50"/>
    <n v="2.8173913043478263"/>
  </r>
  <r>
    <x v="19"/>
    <n v="3"/>
    <n v="1238.6173913043478"/>
  </r>
  <r>
    <x v="20"/>
    <n v="1"/>
    <n v="634.78260869565224"/>
  </r>
  <r>
    <x v="20"/>
    <n v="1"/>
    <n v="634.78260869565224"/>
  </r>
  <r>
    <x v="21"/>
    <n v="1"/>
    <n v="214.99130434782612"/>
  </r>
  <r>
    <x v="22"/>
    <n v="1"/>
    <n v="128.4"/>
  </r>
  <r>
    <x v="23"/>
    <n v="2"/>
    <n v="429.33913043478265"/>
  </r>
  <r>
    <x v="24"/>
    <n v="1"/>
    <n v="423.8608695652174"/>
  </r>
  <r>
    <x v="25"/>
    <n v="1"/>
    <n v="901.02608695652168"/>
  </r>
  <r>
    <x v="26"/>
    <n v="1"/>
    <n v="972.17391304347836"/>
  </r>
  <r>
    <x v="25"/>
    <n v="1"/>
    <n v="901.02608695652168"/>
  </r>
  <r>
    <x v="25"/>
    <n v="1"/>
    <n v="901.02608695652168"/>
  </r>
  <r>
    <x v="27"/>
    <n v="1"/>
    <n v="1582.608695652174"/>
  </r>
  <r>
    <x v="28"/>
    <n v="1"/>
    <n v="2056.521739130435"/>
  </r>
  <r>
    <x v="29"/>
    <n v="1"/>
    <n v="982.1652173913044"/>
  </r>
  <r>
    <x v="3"/>
    <n v="2"/>
    <n v="1023.5826086956522"/>
  </r>
  <r>
    <x v="30"/>
    <n v="3"/>
    <n v="759.65217391304361"/>
  </r>
  <r>
    <x v="31"/>
    <n v="2"/>
    <n v="671.87826086956534"/>
  </r>
  <r>
    <x v="32"/>
    <n v="1"/>
    <n v="876.62608695652182"/>
  </r>
  <r>
    <x v="33"/>
    <n v="2"/>
    <n v="2343.1826086956521"/>
  </r>
  <r>
    <x v="34"/>
    <n v="1"/>
    <n v="2055.8521739130438"/>
  </r>
  <r>
    <x v="24"/>
    <n v="1"/>
    <n v="423.8608695652174"/>
  </r>
  <r>
    <x v="30"/>
    <n v="2"/>
    <n v="759.65217391304361"/>
  </r>
  <r>
    <x v="35"/>
    <n v="15"/>
    <n v="2.6521739130434785"/>
  </r>
  <r>
    <x v="36"/>
    <n v="15"/>
    <n v="7.9304347826086952"/>
  </r>
  <r>
    <x v="37"/>
    <n v="15"/>
    <n v="4.2434782608695656"/>
  </r>
  <r>
    <x v="33"/>
    <n v="2"/>
    <n v="2343.1826086956521"/>
  </r>
  <r>
    <x v="30"/>
    <n v="1"/>
    <n v="759.65217391304361"/>
  </r>
  <r>
    <x v="17"/>
    <n v="40"/>
    <n v="4.7043478260869573"/>
  </r>
  <r>
    <x v="18"/>
    <n v="10"/>
    <n v="2.8173913043478267"/>
  </r>
  <r>
    <x v="38"/>
    <n v="5"/>
    <n v="121.41739130434783"/>
  </r>
  <r>
    <x v="39"/>
    <n v="2"/>
    <n v="78.96521739130435"/>
  </r>
  <r>
    <x v="40"/>
    <n v="1"/>
    <n v="498.34782608695656"/>
  </r>
  <r>
    <x v="20"/>
    <n v="1"/>
    <n v="634.78260869565224"/>
  </r>
  <r>
    <x v="17"/>
    <n v="50"/>
    <n v="4.7043478260869565"/>
  </r>
  <r>
    <x v="16"/>
    <n v="50"/>
    <n v="5.2173913043478262"/>
  </r>
  <r>
    <x v="41"/>
    <n v="2"/>
    <n v="1.7391304347826089"/>
  </r>
  <r>
    <x v="42"/>
    <n v="2"/>
    <n v="1.7391304347826089"/>
  </r>
  <r>
    <x v="43"/>
    <n v="1"/>
    <n v="1839.9478260869566"/>
  </r>
  <r>
    <x v="16"/>
    <n v="30"/>
    <n v="5.2173913043478262"/>
  </r>
  <r>
    <x v="16"/>
    <n v="50"/>
    <n v="5.2173913043478262"/>
  </r>
  <r>
    <x v="44"/>
    <n v="50"/>
    <n v="4.7043478260869565"/>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6707344E-6022-4000-93C1-C5B1FCD0DD6E}" name="TablaDinámica3" cacheId="57"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location ref="A3:B49" firstHeaderRow="1" firstDataRow="1" firstDataCol="1"/>
  <pivotFields count="3">
    <pivotField axis="axisRow" showAll="0">
      <items count="46">
        <item x="6"/>
        <item x="2"/>
        <item x="1"/>
        <item x="32"/>
        <item x="30"/>
        <item x="31"/>
        <item x="3"/>
        <item x="4"/>
        <item x="29"/>
        <item x="28"/>
        <item x="33"/>
        <item x="34"/>
        <item x="27"/>
        <item x="0"/>
        <item x="43"/>
        <item x="7"/>
        <item x="9"/>
        <item x="5"/>
        <item x="8"/>
        <item x="25"/>
        <item x="26"/>
        <item x="10"/>
        <item x="13"/>
        <item x="12"/>
        <item x="11"/>
        <item x="14"/>
        <item x="40"/>
        <item x="35"/>
        <item x="18"/>
        <item x="17"/>
        <item x="37"/>
        <item x="16"/>
        <item x="44"/>
        <item x="36"/>
        <item x="15"/>
        <item x="38"/>
        <item x="39"/>
        <item x="19"/>
        <item x="24"/>
        <item x="23"/>
        <item x="42"/>
        <item x="41"/>
        <item x="21"/>
        <item x="20"/>
        <item x="22"/>
        <item t="default"/>
      </items>
    </pivotField>
    <pivotField dataField="1" showAll="0"/>
    <pivotField showAll="0"/>
  </pivotFields>
  <rowFields count="1">
    <field x="0"/>
  </rowFields>
  <rowItems count="46">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x v="30"/>
    </i>
    <i>
      <x v="31"/>
    </i>
    <i>
      <x v="32"/>
    </i>
    <i>
      <x v="33"/>
    </i>
    <i>
      <x v="34"/>
    </i>
    <i>
      <x v="35"/>
    </i>
    <i>
      <x v="36"/>
    </i>
    <i>
      <x v="37"/>
    </i>
    <i>
      <x v="38"/>
    </i>
    <i>
      <x v="39"/>
    </i>
    <i>
      <x v="40"/>
    </i>
    <i>
      <x v="41"/>
    </i>
    <i>
      <x v="42"/>
    </i>
    <i>
      <x v="43"/>
    </i>
    <i>
      <x v="44"/>
    </i>
    <i t="grand">
      <x/>
    </i>
  </rowItems>
  <colItems count="1">
    <i/>
  </colItems>
  <dataFields count="1">
    <dataField name="Suma de CANTIDAD" fld="1"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BC62A4-4962-475D-898F-1E18E6367D81}">
  <dimension ref="A1:I61"/>
  <sheetViews>
    <sheetView tabSelected="1" topLeftCell="B1" zoomScale="96" zoomScaleNormal="96" workbookViewId="0">
      <selection activeCell="E6" sqref="E6:G6"/>
    </sheetView>
  </sheetViews>
  <sheetFormatPr baseColWidth="10" defaultColWidth="11.42578125" defaultRowHeight="15" x14ac:dyDescent="0.25"/>
  <cols>
    <col min="1" max="1" width="28.42578125" customWidth="1"/>
    <col min="2" max="2" width="12.140625" bestFit="1" customWidth="1"/>
    <col min="3" max="3" width="55.140625" customWidth="1"/>
    <col min="4" max="4" width="18.5703125" customWidth="1"/>
    <col min="5" max="5" width="37.5703125" style="1" customWidth="1"/>
    <col min="6" max="6" width="18" style="1" bestFit="1" customWidth="1"/>
    <col min="7" max="7" width="22.5703125" style="2" customWidth="1"/>
    <col min="8" max="8" width="19.5703125" bestFit="1" customWidth="1"/>
    <col min="9" max="9" width="18.5703125" style="1" customWidth="1"/>
    <col min="10" max="10" width="13.85546875" bestFit="1" customWidth="1"/>
    <col min="11" max="11" width="15.140625" bestFit="1" customWidth="1"/>
  </cols>
  <sheetData>
    <row r="1" spans="1:9" ht="15.75" thickBot="1" x14ac:dyDescent="0.3">
      <c r="D1" s="30" t="s">
        <v>0</v>
      </c>
      <c r="H1" s="30" t="s">
        <v>1</v>
      </c>
    </row>
    <row r="2" spans="1:9" ht="15.75" thickBot="1" x14ac:dyDescent="0.3">
      <c r="A2" s="31" t="s">
        <v>2</v>
      </c>
      <c r="B2" s="32">
        <v>1</v>
      </c>
    </row>
    <row r="3" spans="1:9" ht="15" customHeight="1" thickBot="1" x14ac:dyDescent="0.3">
      <c r="A3" s="45" t="s">
        <v>3</v>
      </c>
      <c r="B3" s="46"/>
      <c r="C3" s="47"/>
      <c r="D3" s="33">
        <f>SUM(G:G)</f>
        <v>130519.12000000001</v>
      </c>
      <c r="E3" s="45" t="s">
        <v>4</v>
      </c>
      <c r="F3" s="46"/>
      <c r="G3" s="47"/>
      <c r="H3" s="33">
        <f>SUM(I:I)</f>
        <v>0</v>
      </c>
    </row>
    <row r="4" spans="1:9" ht="15" customHeight="1" thickBot="1" x14ac:dyDescent="0.3">
      <c r="A4" s="27" t="s">
        <v>5</v>
      </c>
      <c r="B4" s="28">
        <v>0.09</v>
      </c>
      <c r="C4" s="20" t="s">
        <v>6</v>
      </c>
      <c r="D4" s="17">
        <f>ROUND($D$3*B4,2)</f>
        <v>11746.72</v>
      </c>
      <c r="E4" s="29" t="s">
        <v>7</v>
      </c>
      <c r="F4" s="34"/>
      <c r="G4" s="20" t="s">
        <v>6</v>
      </c>
      <c r="H4" s="17">
        <f>ROUND($H$3*F4,2)</f>
        <v>0</v>
      </c>
    </row>
    <row r="5" spans="1:9" ht="15.75" thickBot="1" x14ac:dyDescent="0.3">
      <c r="A5" s="27" t="s">
        <v>8</v>
      </c>
      <c r="B5" s="28">
        <v>0.06</v>
      </c>
      <c r="C5" s="20" t="s">
        <v>9</v>
      </c>
      <c r="D5" s="17">
        <f>ROUND($D$3*B5,2)</f>
        <v>7831.15</v>
      </c>
      <c r="E5" s="29" t="s">
        <v>10</v>
      </c>
      <c r="F5" s="34"/>
      <c r="G5" s="20" t="s">
        <v>9</v>
      </c>
      <c r="H5" s="17">
        <f>ROUND($H$3*F5,2)</f>
        <v>0</v>
      </c>
    </row>
    <row r="6" spans="1:9" ht="15.75" thickBot="1" x14ac:dyDescent="0.3">
      <c r="A6" s="48" t="s">
        <v>11</v>
      </c>
      <c r="B6" s="49"/>
      <c r="C6" s="50"/>
      <c r="D6" s="17">
        <f>SUM(D3,D4,D5)</f>
        <v>150096.99</v>
      </c>
      <c r="E6" s="48" t="s">
        <v>12</v>
      </c>
      <c r="F6" s="49"/>
      <c r="G6" s="50"/>
      <c r="H6" s="17">
        <f>SUM(H3,H4,H5)</f>
        <v>0</v>
      </c>
    </row>
    <row r="7" spans="1:9" ht="15.75" thickBot="1" x14ac:dyDescent="0.3">
      <c r="A7" s="18" t="s">
        <v>13</v>
      </c>
      <c r="B7" s="19">
        <v>0.21</v>
      </c>
      <c r="C7" s="20" t="s">
        <v>14</v>
      </c>
      <c r="D7" s="17">
        <f>ROUND($D$6*B7,2)</f>
        <v>31520.37</v>
      </c>
      <c r="E7" s="21" t="s">
        <v>13</v>
      </c>
      <c r="F7" s="22">
        <f>B7</f>
        <v>0.21</v>
      </c>
      <c r="G7" s="20" t="s">
        <v>14</v>
      </c>
      <c r="H7" s="17">
        <f>ROUND($H$6*F7,2)</f>
        <v>0</v>
      </c>
    </row>
    <row r="8" spans="1:9" ht="15.75" thickBot="1" x14ac:dyDescent="0.3">
      <c r="A8" s="51" t="s">
        <v>15</v>
      </c>
      <c r="B8" s="52"/>
      <c r="C8" s="53"/>
      <c r="D8" s="23">
        <f>SUM(D6:D7)</f>
        <v>181617.36</v>
      </c>
      <c r="E8" s="51" t="s">
        <v>16</v>
      </c>
      <c r="F8" s="52"/>
      <c r="G8" s="53"/>
      <c r="H8" s="23">
        <f>SUM(H6:H7)</f>
        <v>0</v>
      </c>
    </row>
    <row r="9" spans="1:9" ht="15.75" thickBot="1" x14ac:dyDescent="0.3"/>
    <row r="10" spans="1:9" ht="15.75" thickBot="1" x14ac:dyDescent="0.3">
      <c r="A10" s="24"/>
      <c r="F10" s="43" t="s">
        <v>17</v>
      </c>
      <c r="G10" s="44"/>
      <c r="H10" s="43" t="s">
        <v>18</v>
      </c>
      <c r="I10" s="44"/>
    </row>
    <row r="11" spans="1:9" x14ac:dyDescent="0.25">
      <c r="A11" s="25" t="s">
        <v>19</v>
      </c>
      <c r="B11" s="25" t="s">
        <v>20</v>
      </c>
      <c r="C11" s="25" t="s">
        <v>21</v>
      </c>
      <c r="D11" s="25" t="s">
        <v>22</v>
      </c>
      <c r="E11" s="26" t="s">
        <v>23</v>
      </c>
      <c r="F11" s="26" t="s">
        <v>24</v>
      </c>
      <c r="G11" s="25" t="s">
        <v>25</v>
      </c>
      <c r="H11" s="25" t="s">
        <v>26</v>
      </c>
      <c r="I11" s="25" t="s">
        <v>27</v>
      </c>
    </row>
    <row r="12" spans="1:9" s="8" customFormat="1" ht="30" x14ac:dyDescent="0.25">
      <c r="A12" s="36" t="s">
        <v>28</v>
      </c>
      <c r="B12" s="36"/>
      <c r="C12" s="37" t="s">
        <v>87</v>
      </c>
      <c r="D12" s="36"/>
      <c r="E12" s="38"/>
      <c r="F12" s="38"/>
      <c r="G12" s="39"/>
      <c r="H12" s="40"/>
      <c r="I12" s="39"/>
    </row>
    <row r="13" spans="1:9" s="8" customFormat="1" x14ac:dyDescent="0.25">
      <c r="A13" s="36" t="s">
        <v>29</v>
      </c>
      <c r="B13" s="36"/>
      <c r="C13" s="37" t="s">
        <v>91</v>
      </c>
      <c r="D13" s="36"/>
      <c r="E13" s="38"/>
      <c r="F13" s="38"/>
      <c r="G13" s="39"/>
      <c r="H13" s="40"/>
      <c r="I13" s="39"/>
    </row>
    <row r="14" spans="1:9" ht="90" x14ac:dyDescent="0.25">
      <c r="A14" s="14"/>
      <c r="B14" s="14"/>
      <c r="C14" s="15" t="s">
        <v>96</v>
      </c>
      <c r="D14" s="12" t="s">
        <v>30</v>
      </c>
      <c r="E14" s="13">
        <v>6</v>
      </c>
      <c r="F14" s="13">
        <v>828.66</v>
      </c>
      <c r="G14" s="16">
        <f t="shared" ref="G14:G61" si="0">ROUND(E14*F14,2)</f>
        <v>4971.96</v>
      </c>
      <c r="H14" s="35"/>
      <c r="I14" s="16">
        <f t="shared" ref="I14:I61" si="1">ROUND(E14*H14,2)</f>
        <v>0</v>
      </c>
    </row>
    <row r="15" spans="1:9" ht="105" x14ac:dyDescent="0.25">
      <c r="A15" s="14"/>
      <c r="B15" s="14"/>
      <c r="C15" s="15" t="s">
        <v>97</v>
      </c>
      <c r="D15" s="12" t="s">
        <v>30</v>
      </c>
      <c r="E15" s="13">
        <v>4</v>
      </c>
      <c r="F15" s="13">
        <v>1220.3</v>
      </c>
      <c r="G15" s="16">
        <f t="shared" si="0"/>
        <v>4881.2</v>
      </c>
      <c r="H15" s="35"/>
      <c r="I15" s="16">
        <f t="shared" ref="I15:I18" si="2">ROUND(E15*H15,2)</f>
        <v>0</v>
      </c>
    </row>
    <row r="16" spans="1:9" s="8" customFormat="1" x14ac:dyDescent="0.25">
      <c r="A16" s="36" t="s">
        <v>31</v>
      </c>
      <c r="B16" s="36"/>
      <c r="C16" s="37" t="s">
        <v>88</v>
      </c>
      <c r="D16" s="41"/>
      <c r="E16" s="38"/>
      <c r="F16" s="38"/>
      <c r="G16" s="39"/>
      <c r="H16" s="40"/>
      <c r="I16" s="39"/>
    </row>
    <row r="17" spans="1:9" ht="57.95" customHeight="1" x14ac:dyDescent="0.25">
      <c r="A17" s="14"/>
      <c r="B17" s="14"/>
      <c r="C17" s="15" t="s">
        <v>98</v>
      </c>
      <c r="D17" s="12" t="s">
        <v>30</v>
      </c>
      <c r="E17" s="13">
        <v>2</v>
      </c>
      <c r="F17" s="13">
        <v>747.83</v>
      </c>
      <c r="G17" s="16">
        <f>ROUND(E17*F17,2)</f>
        <v>1495.66</v>
      </c>
      <c r="H17" s="35"/>
      <c r="I17" s="16">
        <f>ROUND(E17*H17,2)</f>
        <v>0</v>
      </c>
    </row>
    <row r="18" spans="1:9" ht="43.5" customHeight="1" x14ac:dyDescent="0.25">
      <c r="A18" s="14"/>
      <c r="B18" s="14"/>
      <c r="C18" s="15" t="s">
        <v>99</v>
      </c>
      <c r="D18" s="12" t="s">
        <v>30</v>
      </c>
      <c r="E18" s="13">
        <v>2</v>
      </c>
      <c r="F18" s="13">
        <v>876.63</v>
      </c>
      <c r="G18" s="16">
        <f t="shared" si="0"/>
        <v>1753.26</v>
      </c>
      <c r="H18" s="35"/>
      <c r="I18" s="16">
        <f t="shared" si="2"/>
        <v>0</v>
      </c>
    </row>
    <row r="19" spans="1:9" ht="75" x14ac:dyDescent="0.25">
      <c r="A19" s="14"/>
      <c r="B19" s="14"/>
      <c r="C19" s="15" t="s">
        <v>100</v>
      </c>
      <c r="D19" s="12" t="s">
        <v>30</v>
      </c>
      <c r="E19" s="13">
        <v>7</v>
      </c>
      <c r="F19" s="13">
        <v>759.65</v>
      </c>
      <c r="G19" s="16">
        <f t="shared" si="0"/>
        <v>5317.55</v>
      </c>
      <c r="H19" s="35"/>
      <c r="I19" s="16">
        <f t="shared" si="1"/>
        <v>0</v>
      </c>
    </row>
    <row r="20" spans="1:9" ht="60" x14ac:dyDescent="0.25">
      <c r="A20" s="14"/>
      <c r="B20" s="14"/>
      <c r="C20" s="15" t="s">
        <v>101</v>
      </c>
      <c r="D20" s="12" t="s">
        <v>30</v>
      </c>
      <c r="E20" s="13">
        <v>3</v>
      </c>
      <c r="F20" s="13">
        <v>671.88</v>
      </c>
      <c r="G20" s="16">
        <f t="shared" si="0"/>
        <v>2015.64</v>
      </c>
      <c r="H20" s="35"/>
      <c r="I20" s="16">
        <f t="shared" ref="I20" si="3">ROUND(E20*H20,2)</f>
        <v>0</v>
      </c>
    </row>
    <row r="21" spans="1:9" ht="105" x14ac:dyDescent="0.25">
      <c r="A21" s="14"/>
      <c r="B21" s="14"/>
      <c r="C21" s="15" t="s">
        <v>102</v>
      </c>
      <c r="D21" s="12" t="s">
        <v>30</v>
      </c>
      <c r="E21" s="13">
        <v>11</v>
      </c>
      <c r="F21" s="13">
        <v>1023.58</v>
      </c>
      <c r="G21" s="16">
        <f t="shared" si="0"/>
        <v>11259.38</v>
      </c>
      <c r="H21" s="35"/>
      <c r="I21" s="16">
        <f t="shared" si="1"/>
        <v>0</v>
      </c>
    </row>
    <row r="22" spans="1:9" ht="90" x14ac:dyDescent="0.25">
      <c r="A22" s="14"/>
      <c r="B22" s="14"/>
      <c r="C22" s="15" t="s">
        <v>103</v>
      </c>
      <c r="D22" s="12" t="s">
        <v>30</v>
      </c>
      <c r="E22" s="13">
        <v>7</v>
      </c>
      <c r="F22" s="13">
        <v>982.17</v>
      </c>
      <c r="G22" s="16">
        <f t="shared" si="0"/>
        <v>6875.19</v>
      </c>
      <c r="H22" s="35"/>
      <c r="I22" s="16">
        <f t="shared" si="1"/>
        <v>0</v>
      </c>
    </row>
    <row r="23" spans="1:9" ht="105" x14ac:dyDescent="0.25">
      <c r="A23" s="14"/>
      <c r="B23" s="14"/>
      <c r="C23" s="15" t="s">
        <v>104</v>
      </c>
      <c r="D23" s="12" t="s">
        <v>30</v>
      </c>
      <c r="E23" s="13">
        <v>2</v>
      </c>
      <c r="F23" s="13">
        <v>2056.52</v>
      </c>
      <c r="G23" s="16">
        <f t="shared" si="0"/>
        <v>4113.04</v>
      </c>
      <c r="H23" s="35"/>
      <c r="I23" s="16">
        <f t="shared" si="1"/>
        <v>0</v>
      </c>
    </row>
    <row r="24" spans="1:9" ht="90" x14ac:dyDescent="0.25">
      <c r="A24" s="14"/>
      <c r="B24" s="14"/>
      <c r="C24" s="15" t="s">
        <v>105</v>
      </c>
      <c r="D24" s="12" t="s">
        <v>30</v>
      </c>
      <c r="E24" s="13">
        <v>5</v>
      </c>
      <c r="F24" s="13">
        <v>2343.1799999999998</v>
      </c>
      <c r="G24" s="16">
        <f t="shared" si="0"/>
        <v>11715.9</v>
      </c>
      <c r="H24" s="35"/>
      <c r="I24" s="16">
        <f t="shared" si="1"/>
        <v>0</v>
      </c>
    </row>
    <row r="25" spans="1:9" ht="105" x14ac:dyDescent="0.25">
      <c r="A25" s="14"/>
      <c r="B25" s="14"/>
      <c r="C25" s="15" t="s">
        <v>106</v>
      </c>
      <c r="D25" s="12" t="s">
        <v>30</v>
      </c>
      <c r="E25" s="13">
        <v>2</v>
      </c>
      <c r="F25" s="13">
        <v>2055.85</v>
      </c>
      <c r="G25" s="16">
        <f t="shared" si="0"/>
        <v>4111.7</v>
      </c>
      <c r="H25" s="35"/>
      <c r="I25" s="16">
        <f t="shared" si="1"/>
        <v>0</v>
      </c>
    </row>
    <row r="26" spans="1:9" ht="57.6" customHeight="1" x14ac:dyDescent="0.25">
      <c r="A26" s="14"/>
      <c r="B26" s="14"/>
      <c r="C26" s="15" t="s">
        <v>107</v>
      </c>
      <c r="D26" s="12" t="s">
        <v>30</v>
      </c>
      <c r="E26" s="13">
        <v>2</v>
      </c>
      <c r="F26" s="13">
        <v>1582.61</v>
      </c>
      <c r="G26" s="16">
        <f t="shared" si="0"/>
        <v>3165.22</v>
      </c>
      <c r="H26" s="35"/>
      <c r="I26" s="16">
        <f t="shared" si="1"/>
        <v>0</v>
      </c>
    </row>
    <row r="27" spans="1:9" ht="57" customHeight="1" x14ac:dyDescent="0.25">
      <c r="A27" s="14"/>
      <c r="B27" s="14"/>
      <c r="C27" s="15" t="s">
        <v>108</v>
      </c>
      <c r="D27" s="12" t="s">
        <v>30</v>
      </c>
      <c r="E27" s="13">
        <v>9</v>
      </c>
      <c r="F27" s="13">
        <v>1839.95</v>
      </c>
      <c r="G27" s="16">
        <f t="shared" si="0"/>
        <v>16559.55</v>
      </c>
      <c r="H27" s="35"/>
      <c r="I27" s="16">
        <f t="shared" si="1"/>
        <v>0</v>
      </c>
    </row>
    <row r="28" spans="1:9" ht="75" x14ac:dyDescent="0.25">
      <c r="A28" s="14"/>
      <c r="B28" s="14"/>
      <c r="C28" s="15" t="s">
        <v>109</v>
      </c>
      <c r="D28" s="12" t="s">
        <v>30</v>
      </c>
      <c r="E28" s="13">
        <v>2</v>
      </c>
      <c r="F28" s="13">
        <v>1839.95</v>
      </c>
      <c r="G28" s="16">
        <f t="shared" si="0"/>
        <v>3679.9</v>
      </c>
      <c r="H28" s="35"/>
      <c r="I28" s="16">
        <f t="shared" si="1"/>
        <v>0</v>
      </c>
    </row>
    <row r="29" spans="1:9" ht="30" x14ac:dyDescent="0.25">
      <c r="A29" s="14"/>
      <c r="B29" s="14"/>
      <c r="C29" s="15" t="s">
        <v>110</v>
      </c>
      <c r="D29" s="12" t="s">
        <v>30</v>
      </c>
      <c r="E29" s="13">
        <v>3</v>
      </c>
      <c r="F29" s="13">
        <v>1698.71</v>
      </c>
      <c r="G29" s="16">
        <f t="shared" si="0"/>
        <v>5096.13</v>
      </c>
      <c r="H29" s="35"/>
      <c r="I29" s="16">
        <f t="shared" si="1"/>
        <v>0</v>
      </c>
    </row>
    <row r="30" spans="1:9" x14ac:dyDescent="0.25">
      <c r="A30" s="14"/>
      <c r="B30" s="14"/>
      <c r="C30" s="15" t="s">
        <v>111</v>
      </c>
      <c r="D30" s="12" t="s">
        <v>30</v>
      </c>
      <c r="E30" s="13">
        <v>2</v>
      </c>
      <c r="F30" s="13">
        <v>958.78</v>
      </c>
      <c r="G30" s="16">
        <f t="shared" si="0"/>
        <v>1917.56</v>
      </c>
      <c r="H30" s="35"/>
      <c r="I30" s="16">
        <f t="shared" si="1"/>
        <v>0</v>
      </c>
    </row>
    <row r="31" spans="1:9" ht="202.5" customHeight="1" x14ac:dyDescent="0.25">
      <c r="A31" s="14"/>
      <c r="B31" s="14"/>
      <c r="C31" s="15" t="s">
        <v>112</v>
      </c>
      <c r="D31" s="12" t="s">
        <v>30</v>
      </c>
      <c r="E31" s="13">
        <v>6</v>
      </c>
      <c r="F31" s="13">
        <v>1102.1099999999999</v>
      </c>
      <c r="G31" s="16">
        <f t="shared" si="0"/>
        <v>6612.66</v>
      </c>
      <c r="H31" s="35"/>
      <c r="I31" s="16">
        <f t="shared" si="1"/>
        <v>0</v>
      </c>
    </row>
    <row r="32" spans="1:9" ht="45" x14ac:dyDescent="0.25">
      <c r="A32" s="14"/>
      <c r="B32" s="14"/>
      <c r="C32" s="15" t="s">
        <v>113</v>
      </c>
      <c r="D32" s="12" t="s">
        <v>30</v>
      </c>
      <c r="E32" s="13">
        <v>2</v>
      </c>
      <c r="F32" s="13">
        <v>687.97</v>
      </c>
      <c r="G32" s="16">
        <f t="shared" si="0"/>
        <v>1375.94</v>
      </c>
      <c r="H32" s="35"/>
      <c r="I32" s="16">
        <f t="shared" si="1"/>
        <v>0</v>
      </c>
    </row>
    <row r="33" spans="1:9" s="8" customFormat="1" x14ac:dyDescent="0.25">
      <c r="A33" s="36" t="s">
        <v>92</v>
      </c>
      <c r="B33" s="36"/>
      <c r="C33" s="37" t="s">
        <v>89</v>
      </c>
      <c r="D33" s="41"/>
      <c r="E33" s="38"/>
      <c r="F33" s="38"/>
      <c r="G33" s="39"/>
      <c r="H33" s="40"/>
      <c r="I33" s="39"/>
    </row>
    <row r="34" spans="1:9" x14ac:dyDescent="0.25">
      <c r="B34" s="14"/>
      <c r="C34" s="15" t="s">
        <v>114</v>
      </c>
      <c r="D34" s="12" t="s">
        <v>30</v>
      </c>
      <c r="E34" s="13">
        <v>4</v>
      </c>
      <c r="F34" s="13">
        <v>901.03</v>
      </c>
      <c r="G34" s="16">
        <f t="shared" si="0"/>
        <v>3604.12</v>
      </c>
      <c r="H34" s="35"/>
      <c r="I34" s="16">
        <f t="shared" si="1"/>
        <v>0</v>
      </c>
    </row>
    <row r="35" spans="1:9" x14ac:dyDescent="0.25">
      <c r="A35" s="14"/>
      <c r="B35" s="14"/>
      <c r="C35" s="15" t="s">
        <v>115</v>
      </c>
      <c r="D35" s="12" t="s">
        <v>30</v>
      </c>
      <c r="E35" s="13">
        <v>2</v>
      </c>
      <c r="F35" s="13">
        <v>972.17</v>
      </c>
      <c r="G35" s="16">
        <f t="shared" si="0"/>
        <v>1944.34</v>
      </c>
      <c r="H35" s="35"/>
      <c r="I35" s="16">
        <f t="shared" si="1"/>
        <v>0</v>
      </c>
    </row>
    <row r="36" spans="1:9" ht="30" x14ac:dyDescent="0.25">
      <c r="A36" s="14"/>
      <c r="B36" s="14"/>
      <c r="C36" s="15" t="s">
        <v>116</v>
      </c>
      <c r="D36" s="12" t="s">
        <v>30</v>
      </c>
      <c r="E36" s="13">
        <v>2</v>
      </c>
      <c r="F36" s="13">
        <v>1284.1400000000001</v>
      </c>
      <c r="G36" s="16">
        <f t="shared" si="0"/>
        <v>2568.2800000000002</v>
      </c>
      <c r="H36" s="35"/>
      <c r="I36" s="16">
        <f t="shared" si="1"/>
        <v>0</v>
      </c>
    </row>
    <row r="37" spans="1:9" x14ac:dyDescent="0.25">
      <c r="A37" s="14"/>
      <c r="B37" s="14"/>
      <c r="C37" s="15" t="s">
        <v>117</v>
      </c>
      <c r="D37" s="12" t="s">
        <v>30</v>
      </c>
      <c r="E37" s="13">
        <v>2</v>
      </c>
      <c r="F37" s="13">
        <v>883.97</v>
      </c>
      <c r="G37" s="16">
        <f t="shared" si="0"/>
        <v>1767.94</v>
      </c>
      <c r="H37" s="35"/>
      <c r="I37" s="16">
        <f t="shared" si="1"/>
        <v>0</v>
      </c>
    </row>
    <row r="38" spans="1:9" x14ac:dyDescent="0.25">
      <c r="A38" s="14"/>
      <c r="B38" s="14"/>
      <c r="C38" s="15" t="s">
        <v>118</v>
      </c>
      <c r="D38" s="12"/>
      <c r="E38" s="13">
        <v>2</v>
      </c>
      <c r="F38" s="13">
        <v>608.1</v>
      </c>
      <c r="G38" s="16">
        <f t="shared" si="0"/>
        <v>1216.2</v>
      </c>
      <c r="H38" s="35"/>
      <c r="I38" s="16">
        <f t="shared" si="1"/>
        <v>0</v>
      </c>
    </row>
    <row r="39" spans="1:9" x14ac:dyDescent="0.25">
      <c r="A39" s="14"/>
      <c r="B39" s="14"/>
      <c r="C39" s="15" t="s">
        <v>119</v>
      </c>
      <c r="D39" s="12" t="s">
        <v>30</v>
      </c>
      <c r="E39" s="13">
        <v>2</v>
      </c>
      <c r="F39" s="13">
        <v>2234.7800000000002</v>
      </c>
      <c r="G39" s="16">
        <f t="shared" si="0"/>
        <v>4469.5600000000004</v>
      </c>
      <c r="H39" s="35"/>
      <c r="I39" s="16">
        <f t="shared" si="1"/>
        <v>0</v>
      </c>
    </row>
    <row r="40" spans="1:9" ht="45" x14ac:dyDescent="0.25">
      <c r="A40" s="14"/>
      <c r="B40" s="14"/>
      <c r="C40" s="15" t="s">
        <v>120</v>
      </c>
      <c r="D40" s="12" t="s">
        <v>30</v>
      </c>
      <c r="E40" s="13">
        <v>2</v>
      </c>
      <c r="F40" s="13">
        <v>938.87</v>
      </c>
      <c r="G40" s="16">
        <f t="shared" si="0"/>
        <v>1877.74</v>
      </c>
      <c r="H40" s="35"/>
      <c r="I40" s="16">
        <f t="shared" si="1"/>
        <v>0</v>
      </c>
    </row>
    <row r="41" spans="1:9" ht="45" x14ac:dyDescent="0.25">
      <c r="A41" s="14"/>
      <c r="B41" s="14"/>
      <c r="C41" s="15" t="s">
        <v>121</v>
      </c>
      <c r="D41" s="12" t="s">
        <v>30</v>
      </c>
      <c r="E41" s="13">
        <v>2</v>
      </c>
      <c r="F41" s="13">
        <v>498.35</v>
      </c>
      <c r="G41" s="16">
        <f t="shared" si="0"/>
        <v>996.7</v>
      </c>
      <c r="H41" s="35"/>
      <c r="I41" s="16">
        <f t="shared" si="1"/>
        <v>0</v>
      </c>
    </row>
    <row r="42" spans="1:9" s="8" customFormat="1" x14ac:dyDescent="0.25">
      <c r="A42" s="36" t="s">
        <v>93</v>
      </c>
      <c r="B42" s="36"/>
      <c r="C42" s="37" t="s">
        <v>90</v>
      </c>
      <c r="D42" s="41"/>
      <c r="E42" s="38"/>
      <c r="F42" s="38"/>
      <c r="G42" s="39"/>
      <c r="H42" s="40"/>
      <c r="I42" s="39"/>
    </row>
    <row r="43" spans="1:9" ht="60" x14ac:dyDescent="0.25">
      <c r="A43" s="14"/>
      <c r="B43" s="14"/>
      <c r="C43" s="15" t="s">
        <v>122</v>
      </c>
      <c r="D43" s="12" t="s">
        <v>30</v>
      </c>
      <c r="E43" s="13">
        <v>16</v>
      </c>
      <c r="F43" s="13">
        <v>2.65</v>
      </c>
      <c r="G43" s="16">
        <f t="shared" si="0"/>
        <v>42.4</v>
      </c>
      <c r="H43" s="35"/>
      <c r="I43" s="16">
        <f t="shared" si="1"/>
        <v>0</v>
      </c>
    </row>
    <row r="44" spans="1:9" ht="60" x14ac:dyDescent="0.25">
      <c r="A44" s="14"/>
      <c r="B44" s="14"/>
      <c r="C44" s="15" t="s">
        <v>123</v>
      </c>
      <c r="D44" s="12" t="s">
        <v>30</v>
      </c>
      <c r="E44" s="13">
        <v>65</v>
      </c>
      <c r="F44" s="13">
        <v>2.82</v>
      </c>
      <c r="G44" s="16">
        <f t="shared" si="0"/>
        <v>183.3</v>
      </c>
      <c r="H44" s="35"/>
      <c r="I44" s="16">
        <f t="shared" si="1"/>
        <v>0</v>
      </c>
    </row>
    <row r="45" spans="1:9" ht="60" x14ac:dyDescent="0.25">
      <c r="A45" s="14"/>
      <c r="B45" s="14"/>
      <c r="C45" s="15" t="s">
        <v>124</v>
      </c>
      <c r="D45" s="12" t="s">
        <v>30</v>
      </c>
      <c r="E45" s="13">
        <v>145</v>
      </c>
      <c r="F45" s="13">
        <v>4.7</v>
      </c>
      <c r="G45" s="16">
        <f t="shared" si="0"/>
        <v>681.5</v>
      </c>
      <c r="H45" s="35"/>
      <c r="I45" s="16">
        <f t="shared" si="1"/>
        <v>0</v>
      </c>
    </row>
    <row r="46" spans="1:9" ht="60" x14ac:dyDescent="0.25">
      <c r="A46" s="14"/>
      <c r="B46" s="14"/>
      <c r="C46" s="15" t="s">
        <v>125</v>
      </c>
      <c r="D46" s="12" t="s">
        <v>30</v>
      </c>
      <c r="E46" s="13">
        <v>20</v>
      </c>
      <c r="F46" s="13">
        <v>4.24</v>
      </c>
      <c r="G46" s="16">
        <f t="shared" si="0"/>
        <v>84.8</v>
      </c>
      <c r="H46" s="35"/>
      <c r="I46" s="16">
        <f t="shared" si="1"/>
        <v>0</v>
      </c>
    </row>
    <row r="47" spans="1:9" ht="60" x14ac:dyDescent="0.25">
      <c r="A47" s="14"/>
      <c r="B47" s="14"/>
      <c r="C47" s="15" t="s">
        <v>126</v>
      </c>
      <c r="D47" s="12" t="s">
        <v>30</v>
      </c>
      <c r="E47" s="13">
        <v>186</v>
      </c>
      <c r="F47" s="13">
        <v>5.22</v>
      </c>
      <c r="G47" s="16">
        <f t="shared" si="0"/>
        <v>970.92</v>
      </c>
      <c r="H47" s="35"/>
      <c r="I47" s="16">
        <f t="shared" si="1"/>
        <v>0</v>
      </c>
    </row>
    <row r="48" spans="1:9" ht="60" x14ac:dyDescent="0.25">
      <c r="A48" s="14"/>
      <c r="B48" s="14"/>
      <c r="C48" s="15" t="s">
        <v>127</v>
      </c>
      <c r="D48" s="12" t="s">
        <v>30</v>
      </c>
      <c r="E48" s="13">
        <v>55</v>
      </c>
      <c r="F48" s="13">
        <v>4.7</v>
      </c>
      <c r="G48" s="16">
        <f t="shared" si="0"/>
        <v>258.5</v>
      </c>
      <c r="H48" s="35"/>
      <c r="I48" s="16">
        <f t="shared" si="1"/>
        <v>0</v>
      </c>
    </row>
    <row r="49" spans="1:9" ht="60" x14ac:dyDescent="0.25">
      <c r="A49" s="14"/>
      <c r="B49" s="14"/>
      <c r="C49" s="15" t="s">
        <v>128</v>
      </c>
      <c r="D49" s="12" t="s">
        <v>30</v>
      </c>
      <c r="E49" s="13">
        <v>18</v>
      </c>
      <c r="F49" s="13">
        <v>7.93</v>
      </c>
      <c r="G49" s="16">
        <f t="shared" si="0"/>
        <v>142.74</v>
      </c>
      <c r="H49" s="35"/>
      <c r="I49" s="16">
        <f t="shared" si="1"/>
        <v>0</v>
      </c>
    </row>
    <row r="50" spans="1:9" ht="60" x14ac:dyDescent="0.25">
      <c r="A50" s="14"/>
      <c r="B50" s="14"/>
      <c r="C50" s="15" t="s">
        <v>129</v>
      </c>
      <c r="D50" s="12" t="s">
        <v>30</v>
      </c>
      <c r="E50" s="13">
        <v>10</v>
      </c>
      <c r="F50" s="13">
        <v>35.31</v>
      </c>
      <c r="G50" s="16">
        <f t="shared" si="0"/>
        <v>353.1</v>
      </c>
      <c r="H50" s="35"/>
      <c r="I50" s="16">
        <f t="shared" si="1"/>
        <v>0</v>
      </c>
    </row>
    <row r="51" spans="1:9" ht="60" x14ac:dyDescent="0.25">
      <c r="A51" s="14"/>
      <c r="B51" s="14"/>
      <c r="C51" s="15" t="s">
        <v>130</v>
      </c>
      <c r="D51" s="12" t="s">
        <v>30</v>
      </c>
      <c r="E51" s="13">
        <v>10</v>
      </c>
      <c r="F51" s="13">
        <v>121.42</v>
      </c>
      <c r="G51" s="16">
        <f t="shared" si="0"/>
        <v>1214.2</v>
      </c>
      <c r="H51" s="35"/>
      <c r="I51" s="16">
        <f t="shared" si="1"/>
        <v>0</v>
      </c>
    </row>
    <row r="52" spans="1:9" ht="60" x14ac:dyDescent="0.25">
      <c r="A52" s="14"/>
      <c r="B52" s="14"/>
      <c r="C52" s="15" t="s">
        <v>131</v>
      </c>
      <c r="D52" s="12" t="s">
        <v>30</v>
      </c>
      <c r="E52" s="13">
        <v>6</v>
      </c>
      <c r="F52" s="13">
        <v>78.97</v>
      </c>
      <c r="G52" s="16">
        <f t="shared" si="0"/>
        <v>473.82</v>
      </c>
      <c r="H52" s="35"/>
      <c r="I52" s="16">
        <f t="shared" si="1"/>
        <v>0</v>
      </c>
    </row>
    <row r="53" spans="1:9" ht="30" x14ac:dyDescent="0.25">
      <c r="A53" s="14"/>
      <c r="B53" s="14"/>
      <c r="C53" s="15" t="s">
        <v>132</v>
      </c>
      <c r="D53" s="12" t="s">
        <v>30</v>
      </c>
      <c r="E53" s="13">
        <v>4</v>
      </c>
      <c r="F53" s="13">
        <v>1238.6199999999999</v>
      </c>
      <c r="G53" s="16">
        <f t="shared" si="0"/>
        <v>4954.4799999999996</v>
      </c>
      <c r="H53" s="35"/>
      <c r="I53" s="16">
        <f t="shared" si="1"/>
        <v>0</v>
      </c>
    </row>
    <row r="54" spans="1:9" ht="90" x14ac:dyDescent="0.25">
      <c r="A54" s="14"/>
      <c r="B54" s="14"/>
      <c r="C54" s="15" t="s">
        <v>133</v>
      </c>
      <c r="D54" s="12" t="s">
        <v>30</v>
      </c>
      <c r="E54" s="13">
        <v>3</v>
      </c>
      <c r="F54" s="13">
        <v>423.86</v>
      </c>
      <c r="G54" s="16">
        <f t="shared" si="0"/>
        <v>1271.58</v>
      </c>
      <c r="H54" s="35"/>
      <c r="I54" s="16">
        <f t="shared" si="1"/>
        <v>0</v>
      </c>
    </row>
    <row r="55" spans="1:9" ht="90" x14ac:dyDescent="0.25">
      <c r="A55" s="14"/>
      <c r="B55" s="14"/>
      <c r="C55" s="15" t="s">
        <v>134</v>
      </c>
      <c r="D55" s="12" t="s">
        <v>30</v>
      </c>
      <c r="E55" s="13">
        <v>3</v>
      </c>
      <c r="F55" s="13">
        <v>429.34</v>
      </c>
      <c r="G55" s="16">
        <f t="shared" si="0"/>
        <v>1288.02</v>
      </c>
      <c r="H55" s="35"/>
      <c r="I55" s="16">
        <f t="shared" si="1"/>
        <v>0</v>
      </c>
    </row>
    <row r="56" spans="1:9" ht="30" x14ac:dyDescent="0.25">
      <c r="A56" s="14"/>
      <c r="B56" s="14"/>
      <c r="C56" s="15" t="s">
        <v>135</v>
      </c>
      <c r="D56" s="12" t="s">
        <v>30</v>
      </c>
      <c r="E56" s="13">
        <v>3</v>
      </c>
      <c r="F56" s="13">
        <v>1.74</v>
      </c>
      <c r="G56" s="16">
        <f t="shared" si="0"/>
        <v>5.22</v>
      </c>
      <c r="H56" s="35"/>
      <c r="I56" s="16">
        <f t="shared" si="1"/>
        <v>0</v>
      </c>
    </row>
    <row r="57" spans="1:9" ht="30" x14ac:dyDescent="0.25">
      <c r="C57" s="4" t="s">
        <v>136</v>
      </c>
      <c r="D57" s="12" t="s">
        <v>30</v>
      </c>
      <c r="E57" s="13">
        <v>3.63</v>
      </c>
      <c r="F57" s="13">
        <v>1.74</v>
      </c>
      <c r="G57" s="16">
        <f t="shared" si="0"/>
        <v>6.32</v>
      </c>
      <c r="H57" s="35"/>
      <c r="I57" s="16">
        <f t="shared" si="1"/>
        <v>0</v>
      </c>
    </row>
    <row r="58" spans="1:9" s="8" customFormat="1" x14ac:dyDescent="0.25">
      <c r="A58" s="8" t="s">
        <v>94</v>
      </c>
      <c r="C58" s="42" t="s">
        <v>95</v>
      </c>
      <c r="D58" s="41"/>
      <c r="E58" s="38"/>
      <c r="F58" s="38"/>
      <c r="G58" s="39"/>
      <c r="H58" s="40"/>
      <c r="I58" s="39"/>
    </row>
    <row r="59" spans="1:9" ht="120" x14ac:dyDescent="0.25">
      <c r="C59" s="4" t="s">
        <v>137</v>
      </c>
      <c r="D59" s="12" t="s">
        <v>30</v>
      </c>
      <c r="E59" s="13">
        <v>2</v>
      </c>
      <c r="F59" s="13">
        <v>214.99</v>
      </c>
      <c r="G59" s="16">
        <f t="shared" si="0"/>
        <v>429.98</v>
      </c>
      <c r="H59" s="35"/>
      <c r="I59" s="16">
        <f t="shared" si="1"/>
        <v>0</v>
      </c>
    </row>
    <row r="60" spans="1:9" ht="135" x14ac:dyDescent="0.25">
      <c r="C60" s="4" t="s">
        <v>138</v>
      </c>
      <c r="D60" s="12" t="s">
        <v>30</v>
      </c>
      <c r="E60" s="13">
        <v>4</v>
      </c>
      <c r="F60" s="13">
        <v>634.78</v>
      </c>
      <c r="G60" s="16">
        <f t="shared" si="0"/>
        <v>2539.12</v>
      </c>
      <c r="H60" s="35"/>
      <c r="I60" s="16">
        <f t="shared" si="1"/>
        <v>0</v>
      </c>
    </row>
    <row r="61" spans="1:9" x14ac:dyDescent="0.25">
      <c r="C61" s="4" t="s">
        <v>139</v>
      </c>
      <c r="D61" s="12" t="s">
        <v>30</v>
      </c>
      <c r="E61" s="13">
        <v>2</v>
      </c>
      <c r="F61" s="13">
        <v>128.4</v>
      </c>
      <c r="G61" s="16">
        <f t="shared" si="0"/>
        <v>256.8</v>
      </c>
      <c r="H61" s="35"/>
      <c r="I61" s="16">
        <f t="shared" si="1"/>
        <v>0</v>
      </c>
    </row>
  </sheetData>
  <sheetProtection algorithmName="SHA-512" hashValue="z9DUGDCQE0fa/thVvSN6tAIzq5AwjYU+iW5x+79ZXyhIEwckc9ph+0hT2oPTPZ1Tro18bMKRHoqHtxROaSsmCQ==" saltValue="s+m8bBPOcHo3IqlC1rqGnw==" spinCount="100000" sheet="1" objects="1" scenarios="1"/>
  <autoFilter ref="A11:I11" xr:uid="{96BC62A4-4962-475D-898F-1E18E6367D81}"/>
  <mergeCells count="8">
    <mergeCell ref="F10:G10"/>
    <mergeCell ref="H10:I10"/>
    <mergeCell ref="A3:C3"/>
    <mergeCell ref="E3:G3"/>
    <mergeCell ref="A6:C6"/>
    <mergeCell ref="E6:G6"/>
    <mergeCell ref="A8:C8"/>
    <mergeCell ref="E8:G8"/>
  </mergeCells>
  <dataValidations count="1">
    <dataValidation type="decimal" operator="lessThanOrEqual" allowBlank="1" showErrorMessage="1" errorTitle="El importe no es válido" error="El precio unitario ofertado es superior al precio unitario base de licitación, lo que no está permitido." sqref="H14:H61" xr:uid="{FC113D1F-CE18-427C-84D1-4742EB6C1048}">
      <formula1>G14</formula1>
    </dataValidation>
  </dataValidations>
  <pageMargins left="0.7" right="0.7" top="0.75" bottom="0.75" header="0.3" footer="0.3"/>
  <pageSetup paperSize="9"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EA4427-D2E4-4134-9421-1D1E74ABD921}">
  <dimension ref="A3:H49"/>
  <sheetViews>
    <sheetView topLeftCell="A21" zoomScale="80" zoomScaleNormal="80" workbookViewId="0">
      <selection activeCell="E4" sqref="E4:F47"/>
    </sheetView>
  </sheetViews>
  <sheetFormatPr baseColWidth="10" defaultRowHeight="15" x14ac:dyDescent="0.25"/>
  <cols>
    <col min="1" max="1" width="24.7109375" customWidth="1"/>
    <col min="2" max="2" width="17.28515625" bestFit="1" customWidth="1"/>
    <col min="4" max="4" width="31.140625" customWidth="1"/>
    <col min="5" max="5" width="16.7109375" customWidth="1"/>
    <col min="7" max="7" width="11.85546875" customWidth="1"/>
    <col min="8" max="8" width="13.140625" bestFit="1" customWidth="1"/>
  </cols>
  <sheetData>
    <row r="3" spans="1:7" x14ac:dyDescent="0.25">
      <c r="A3" s="6" t="s">
        <v>79</v>
      </c>
      <c r="B3" t="s">
        <v>83</v>
      </c>
      <c r="D3" s="8" t="s">
        <v>79</v>
      </c>
      <c r="E3" s="8" t="s">
        <v>83</v>
      </c>
      <c r="F3" t="s">
        <v>86</v>
      </c>
    </row>
    <row r="4" spans="1:7" x14ac:dyDescent="0.25">
      <c r="A4" s="7" t="s">
        <v>49</v>
      </c>
      <c r="B4">
        <v>1</v>
      </c>
      <c r="D4" t="s">
        <v>49</v>
      </c>
      <c r="E4">
        <v>1</v>
      </c>
      <c r="F4" s="5">
        <v>747.82608695652175</v>
      </c>
      <c r="G4" s="11">
        <f>E4*F4</f>
        <v>747.82608695652175</v>
      </c>
    </row>
    <row r="5" spans="1:7" x14ac:dyDescent="0.25">
      <c r="A5" s="7" t="s">
        <v>65</v>
      </c>
      <c r="B5">
        <v>5</v>
      </c>
      <c r="D5" t="s">
        <v>65</v>
      </c>
      <c r="E5">
        <v>5</v>
      </c>
      <c r="F5" s="5">
        <v>828.60869565217399</v>
      </c>
      <c r="G5" s="11">
        <f t="shared" ref="G5:G47" si="0">E5*F5</f>
        <v>4143.04347826087</v>
      </c>
    </row>
    <row r="6" spans="1:7" x14ac:dyDescent="0.25">
      <c r="A6" s="7" t="s">
        <v>64</v>
      </c>
      <c r="B6">
        <v>3</v>
      </c>
      <c r="D6" t="s">
        <v>64</v>
      </c>
      <c r="E6">
        <v>3</v>
      </c>
      <c r="F6" s="5">
        <v>1220.304347826087</v>
      </c>
      <c r="G6" s="11">
        <f t="shared" si="0"/>
        <v>3660.913043478261</v>
      </c>
    </row>
    <row r="7" spans="1:7" x14ac:dyDescent="0.25">
      <c r="A7" s="7" t="s">
        <v>47</v>
      </c>
      <c r="B7">
        <v>1</v>
      </c>
      <c r="D7" t="s">
        <v>47</v>
      </c>
      <c r="E7">
        <v>1</v>
      </c>
      <c r="F7" s="5">
        <v>876.62608695652182</v>
      </c>
      <c r="G7" s="11">
        <f t="shared" si="0"/>
        <v>876.62608695652182</v>
      </c>
    </row>
    <row r="8" spans="1:7" x14ac:dyDescent="0.25">
      <c r="A8" s="7" t="s">
        <v>45</v>
      </c>
      <c r="B8">
        <v>6</v>
      </c>
      <c r="D8" t="s">
        <v>45</v>
      </c>
      <c r="E8">
        <v>6</v>
      </c>
      <c r="F8" s="5">
        <v>759.65217391304361</v>
      </c>
      <c r="G8" s="11">
        <f t="shared" si="0"/>
        <v>4557.9130434782619</v>
      </c>
    </row>
    <row r="9" spans="1:7" x14ac:dyDescent="0.25">
      <c r="A9" s="7" t="s">
        <v>48</v>
      </c>
      <c r="B9">
        <v>2</v>
      </c>
      <c r="D9" t="s">
        <v>48</v>
      </c>
      <c r="E9">
        <v>2</v>
      </c>
      <c r="F9" s="5">
        <v>671.87826086956534</v>
      </c>
      <c r="G9" s="11">
        <f t="shared" si="0"/>
        <v>1343.7565217391307</v>
      </c>
    </row>
    <row r="10" spans="1:7" x14ac:dyDescent="0.25">
      <c r="A10" s="7" t="s">
        <v>46</v>
      </c>
      <c r="B10">
        <v>10</v>
      </c>
      <c r="D10" t="s">
        <v>46</v>
      </c>
      <c r="E10">
        <v>10</v>
      </c>
      <c r="F10" s="5">
        <v>1023.5826086956522</v>
      </c>
      <c r="G10" s="11">
        <f t="shared" si="0"/>
        <v>10235.826086956522</v>
      </c>
    </row>
    <row r="11" spans="1:7" x14ac:dyDescent="0.25">
      <c r="A11" s="7" t="s">
        <v>44</v>
      </c>
      <c r="B11">
        <v>5</v>
      </c>
      <c r="D11" t="s">
        <v>44</v>
      </c>
      <c r="E11">
        <v>6</v>
      </c>
      <c r="F11" s="5">
        <v>982.1652173913044</v>
      </c>
      <c r="G11" s="11">
        <f t="shared" si="0"/>
        <v>5892.9913043478264</v>
      </c>
    </row>
    <row r="12" spans="1:7" x14ac:dyDescent="0.25">
      <c r="A12" s="7" t="s">
        <v>76</v>
      </c>
      <c r="B12">
        <v>1</v>
      </c>
      <c r="D12" t="s">
        <v>39</v>
      </c>
      <c r="E12">
        <v>1</v>
      </c>
      <c r="F12" s="5">
        <v>2056.521739130435</v>
      </c>
      <c r="G12" s="11">
        <f t="shared" si="0"/>
        <v>2056.521739130435</v>
      </c>
    </row>
    <row r="13" spans="1:7" x14ac:dyDescent="0.25">
      <c r="A13" s="7" t="s">
        <v>39</v>
      </c>
      <c r="B13">
        <v>1</v>
      </c>
      <c r="D13" t="s">
        <v>42</v>
      </c>
      <c r="E13">
        <v>4</v>
      </c>
      <c r="F13" s="5">
        <v>2343.1826086956521</v>
      </c>
      <c r="G13" s="11">
        <f t="shared" si="0"/>
        <v>9372.7304347826084</v>
      </c>
    </row>
    <row r="14" spans="1:7" x14ac:dyDescent="0.25">
      <c r="A14" s="7" t="s">
        <v>42</v>
      </c>
      <c r="B14">
        <v>4</v>
      </c>
      <c r="D14" t="s">
        <v>40</v>
      </c>
      <c r="E14">
        <v>1</v>
      </c>
      <c r="F14" s="5">
        <v>2055.8521739130438</v>
      </c>
      <c r="G14" s="11">
        <f t="shared" si="0"/>
        <v>2055.8521739130438</v>
      </c>
    </row>
    <row r="15" spans="1:7" x14ac:dyDescent="0.25">
      <c r="A15" s="7" t="s">
        <v>40</v>
      </c>
      <c r="B15">
        <v>1</v>
      </c>
      <c r="D15" t="s">
        <v>38</v>
      </c>
      <c r="E15">
        <v>1</v>
      </c>
      <c r="F15" s="5">
        <v>1582.608695652174</v>
      </c>
      <c r="G15" s="11">
        <f t="shared" si="0"/>
        <v>1582.608695652174</v>
      </c>
    </row>
    <row r="16" spans="1:7" x14ac:dyDescent="0.25">
      <c r="A16" s="7" t="s">
        <v>38</v>
      </c>
      <c r="B16">
        <v>1</v>
      </c>
      <c r="D16" t="s">
        <v>41</v>
      </c>
      <c r="E16">
        <v>8</v>
      </c>
      <c r="F16" s="5">
        <v>1839.9478260869566</v>
      </c>
      <c r="G16" s="11">
        <f t="shared" si="0"/>
        <v>14719.582608695653</v>
      </c>
    </row>
    <row r="17" spans="1:7" x14ac:dyDescent="0.25">
      <c r="A17" s="7" t="s">
        <v>41</v>
      </c>
      <c r="B17">
        <v>8</v>
      </c>
      <c r="D17" t="s">
        <v>43</v>
      </c>
      <c r="E17">
        <v>1</v>
      </c>
      <c r="F17" s="5">
        <v>1839.9478260869566</v>
      </c>
      <c r="G17" s="11">
        <f t="shared" si="0"/>
        <v>1839.9478260869566</v>
      </c>
    </row>
    <row r="18" spans="1:7" x14ac:dyDescent="0.25">
      <c r="A18" s="7" t="s">
        <v>43</v>
      </c>
      <c r="B18">
        <v>1</v>
      </c>
      <c r="D18" t="s">
        <v>66</v>
      </c>
      <c r="E18">
        <v>2</v>
      </c>
      <c r="F18" s="5">
        <v>1698.7130434782609</v>
      </c>
      <c r="G18" s="11">
        <f t="shared" si="0"/>
        <v>3397.4260869565219</v>
      </c>
    </row>
    <row r="19" spans="1:7" x14ac:dyDescent="0.25">
      <c r="A19" s="7" t="s">
        <v>66</v>
      </c>
      <c r="B19">
        <v>2</v>
      </c>
      <c r="D19" t="s">
        <v>68</v>
      </c>
      <c r="E19">
        <v>1</v>
      </c>
      <c r="F19" s="5">
        <v>958.78260869565236</v>
      </c>
      <c r="G19" s="11">
        <f t="shared" si="0"/>
        <v>958.78260869565236</v>
      </c>
    </row>
    <row r="20" spans="1:7" x14ac:dyDescent="0.25">
      <c r="A20" s="7" t="s">
        <v>68</v>
      </c>
      <c r="B20">
        <v>1</v>
      </c>
      <c r="D20" t="s">
        <v>50</v>
      </c>
      <c r="E20">
        <v>5</v>
      </c>
      <c r="F20" s="5">
        <v>1102.1130434782608</v>
      </c>
      <c r="G20" s="11">
        <f t="shared" si="0"/>
        <v>5510.565217391304</v>
      </c>
    </row>
    <row r="21" spans="1:7" x14ac:dyDescent="0.25">
      <c r="A21" s="7" t="s">
        <v>50</v>
      </c>
      <c r="B21">
        <v>5</v>
      </c>
      <c r="D21" t="s">
        <v>67</v>
      </c>
      <c r="E21">
        <v>1</v>
      </c>
      <c r="F21" s="5">
        <v>687.96521739130446</v>
      </c>
      <c r="G21" s="11">
        <f t="shared" si="0"/>
        <v>687.96521739130446</v>
      </c>
    </row>
    <row r="22" spans="1:7" x14ac:dyDescent="0.25">
      <c r="A22" s="7" t="s">
        <v>67</v>
      </c>
      <c r="B22">
        <v>1</v>
      </c>
      <c r="D22" t="s">
        <v>74</v>
      </c>
      <c r="E22">
        <v>3</v>
      </c>
      <c r="F22" s="5">
        <v>901.02608695652168</v>
      </c>
      <c r="G22" s="11">
        <f t="shared" si="0"/>
        <v>2703.0782608695649</v>
      </c>
    </row>
    <row r="23" spans="1:7" x14ac:dyDescent="0.25">
      <c r="A23" s="7" t="s">
        <v>74</v>
      </c>
      <c r="B23">
        <v>3</v>
      </c>
      <c r="D23" t="s">
        <v>75</v>
      </c>
      <c r="E23">
        <v>1</v>
      </c>
      <c r="F23" s="5">
        <v>972.17391304347836</v>
      </c>
      <c r="G23" s="11">
        <f t="shared" si="0"/>
        <v>972.17391304347836</v>
      </c>
    </row>
    <row r="24" spans="1:7" x14ac:dyDescent="0.25">
      <c r="A24" s="7" t="s">
        <v>75</v>
      </c>
      <c r="B24">
        <v>1</v>
      </c>
      <c r="D24" t="s">
        <v>69</v>
      </c>
      <c r="E24">
        <v>1</v>
      </c>
      <c r="F24" s="5">
        <v>1284.1391304347826</v>
      </c>
      <c r="G24" s="11">
        <f t="shared" si="0"/>
        <v>1284.1391304347826</v>
      </c>
    </row>
    <row r="25" spans="1:7" x14ac:dyDescent="0.25">
      <c r="A25" s="7" t="s">
        <v>69</v>
      </c>
      <c r="B25">
        <v>1</v>
      </c>
      <c r="D25" t="s">
        <v>72</v>
      </c>
      <c r="E25">
        <v>1</v>
      </c>
      <c r="F25" s="5">
        <v>883.96521739130435</v>
      </c>
      <c r="G25" s="11">
        <f t="shared" si="0"/>
        <v>883.96521739130435</v>
      </c>
    </row>
    <row r="26" spans="1:7" x14ac:dyDescent="0.25">
      <c r="A26" s="7" t="s">
        <v>72</v>
      </c>
      <c r="B26">
        <v>1</v>
      </c>
      <c r="D26" t="s">
        <v>71</v>
      </c>
      <c r="E26">
        <v>1</v>
      </c>
      <c r="F26" s="5">
        <v>608.10434782608695</v>
      </c>
      <c r="G26" s="11">
        <f t="shared" si="0"/>
        <v>608.10434782608695</v>
      </c>
    </row>
    <row r="27" spans="1:7" x14ac:dyDescent="0.25">
      <c r="A27" s="7" t="s">
        <v>71</v>
      </c>
      <c r="B27">
        <v>1</v>
      </c>
      <c r="D27" t="s">
        <v>70</v>
      </c>
      <c r="E27">
        <v>1</v>
      </c>
      <c r="F27" s="5">
        <v>2234.7826086956525</v>
      </c>
      <c r="G27" s="11">
        <f t="shared" si="0"/>
        <v>2234.7826086956525</v>
      </c>
    </row>
    <row r="28" spans="1:7" x14ac:dyDescent="0.25">
      <c r="A28" s="7" t="s">
        <v>70</v>
      </c>
      <c r="B28">
        <v>1</v>
      </c>
      <c r="D28" t="s">
        <v>73</v>
      </c>
      <c r="E28">
        <v>1</v>
      </c>
      <c r="F28" s="5">
        <v>938.86956521739137</v>
      </c>
      <c r="G28" s="11">
        <f t="shared" si="0"/>
        <v>938.86956521739137</v>
      </c>
    </row>
    <row r="29" spans="1:7" x14ac:dyDescent="0.25">
      <c r="A29" s="7" t="s">
        <v>73</v>
      </c>
      <c r="B29">
        <v>1</v>
      </c>
      <c r="D29" t="s">
        <v>35</v>
      </c>
      <c r="E29">
        <v>1</v>
      </c>
      <c r="F29" s="5">
        <v>498.34782608695656</v>
      </c>
      <c r="G29" s="11">
        <f t="shared" si="0"/>
        <v>498.34782608695656</v>
      </c>
    </row>
    <row r="30" spans="1:7" x14ac:dyDescent="0.25">
      <c r="A30" s="7" t="s">
        <v>35</v>
      </c>
      <c r="B30">
        <v>1</v>
      </c>
      <c r="D30" t="s">
        <v>56</v>
      </c>
      <c r="E30">
        <v>15</v>
      </c>
      <c r="F30" s="5">
        <v>2.6521739130434785</v>
      </c>
      <c r="G30" s="11">
        <f t="shared" si="0"/>
        <v>39.782608695652179</v>
      </c>
    </row>
    <row r="31" spans="1:7" x14ac:dyDescent="0.25">
      <c r="A31" s="7" t="s">
        <v>56</v>
      </c>
      <c r="B31">
        <v>15</v>
      </c>
      <c r="D31" t="s">
        <v>52</v>
      </c>
      <c r="E31">
        <v>60</v>
      </c>
      <c r="F31" s="5">
        <v>2.8173913043478263</v>
      </c>
      <c r="G31" s="11">
        <f t="shared" si="0"/>
        <v>169.04347826086956</v>
      </c>
    </row>
    <row r="32" spans="1:7" x14ac:dyDescent="0.25">
      <c r="A32" s="7" t="s">
        <v>52</v>
      </c>
      <c r="B32">
        <v>60</v>
      </c>
      <c r="D32" t="s">
        <v>57</v>
      </c>
      <c r="E32">
        <v>140</v>
      </c>
      <c r="F32" s="5">
        <v>4.7043478260869565</v>
      </c>
      <c r="G32" s="11">
        <f t="shared" si="0"/>
        <v>658.60869565217388</v>
      </c>
    </row>
    <row r="33" spans="1:8" x14ac:dyDescent="0.25">
      <c r="A33" s="7" t="s">
        <v>57</v>
      </c>
      <c r="B33">
        <v>140</v>
      </c>
      <c r="D33" t="s">
        <v>55</v>
      </c>
      <c r="E33">
        <v>15</v>
      </c>
      <c r="F33" s="5">
        <v>4.2434782608695656</v>
      </c>
      <c r="G33" s="11">
        <f t="shared" si="0"/>
        <v>63.652173913043484</v>
      </c>
    </row>
    <row r="34" spans="1:8" x14ac:dyDescent="0.25">
      <c r="A34" s="7" t="s">
        <v>55</v>
      </c>
      <c r="B34">
        <v>15</v>
      </c>
      <c r="D34" t="s">
        <v>51</v>
      </c>
      <c r="E34">
        <v>180</v>
      </c>
      <c r="F34" s="5">
        <v>5.2173913043478262</v>
      </c>
      <c r="G34" s="11">
        <f t="shared" si="0"/>
        <v>939.13043478260875</v>
      </c>
    </row>
    <row r="35" spans="1:8" x14ac:dyDescent="0.25">
      <c r="A35" s="7" t="s">
        <v>51</v>
      </c>
      <c r="B35">
        <v>180</v>
      </c>
      <c r="D35" t="s">
        <v>77</v>
      </c>
      <c r="E35">
        <v>50</v>
      </c>
      <c r="F35" s="5">
        <v>4.7043478260869565</v>
      </c>
      <c r="G35" s="11">
        <f t="shared" si="0"/>
        <v>235.21739130434781</v>
      </c>
    </row>
    <row r="36" spans="1:8" x14ac:dyDescent="0.25">
      <c r="A36" s="7" t="s">
        <v>77</v>
      </c>
      <c r="B36">
        <v>50</v>
      </c>
      <c r="D36" t="s">
        <v>54</v>
      </c>
      <c r="E36">
        <v>15</v>
      </c>
      <c r="F36" s="5">
        <v>7.9304347826086952</v>
      </c>
      <c r="G36" s="11">
        <f t="shared" si="0"/>
        <v>118.95652173913042</v>
      </c>
    </row>
    <row r="37" spans="1:8" x14ac:dyDescent="0.25">
      <c r="A37" s="7" t="s">
        <v>54</v>
      </c>
      <c r="B37">
        <v>15</v>
      </c>
      <c r="D37" t="s">
        <v>53</v>
      </c>
      <c r="E37">
        <v>8</v>
      </c>
      <c r="F37" s="5">
        <v>35.313043478260873</v>
      </c>
      <c r="G37" s="11">
        <f t="shared" si="0"/>
        <v>282.50434782608698</v>
      </c>
    </row>
    <row r="38" spans="1:8" x14ac:dyDescent="0.25">
      <c r="A38" s="7" t="s">
        <v>53</v>
      </c>
      <c r="B38">
        <v>8</v>
      </c>
      <c r="D38" t="s">
        <v>37</v>
      </c>
      <c r="E38">
        <v>5</v>
      </c>
      <c r="F38" s="5">
        <v>121.41739130434783</v>
      </c>
      <c r="G38" s="11">
        <f t="shared" si="0"/>
        <v>607.08695652173913</v>
      </c>
    </row>
    <row r="39" spans="1:8" x14ac:dyDescent="0.25">
      <c r="A39" s="7" t="s">
        <v>37</v>
      </c>
      <c r="B39">
        <v>5</v>
      </c>
      <c r="D39" t="s">
        <v>36</v>
      </c>
      <c r="E39">
        <v>2</v>
      </c>
      <c r="F39" s="5">
        <v>78.96521739130435</v>
      </c>
      <c r="G39" s="11">
        <f t="shared" si="0"/>
        <v>157.9304347826087</v>
      </c>
    </row>
    <row r="40" spans="1:8" x14ac:dyDescent="0.25">
      <c r="A40" s="7" t="s">
        <v>36</v>
      </c>
      <c r="B40">
        <v>2</v>
      </c>
      <c r="D40" t="s">
        <v>84</v>
      </c>
      <c r="E40">
        <v>3</v>
      </c>
      <c r="F40" s="5">
        <v>1238.6173913043478</v>
      </c>
      <c r="G40" s="11">
        <f t="shared" si="0"/>
        <v>3715.8521739130438</v>
      </c>
    </row>
    <row r="41" spans="1:8" x14ac:dyDescent="0.25">
      <c r="A41" s="7" t="s">
        <v>84</v>
      </c>
      <c r="B41">
        <v>3</v>
      </c>
      <c r="D41" t="s">
        <v>61</v>
      </c>
      <c r="E41">
        <v>2</v>
      </c>
      <c r="F41" s="5">
        <v>423.8608695652174</v>
      </c>
      <c r="G41" s="11">
        <f t="shared" si="0"/>
        <v>847.7217391304348</v>
      </c>
    </row>
    <row r="42" spans="1:8" x14ac:dyDescent="0.25">
      <c r="A42" s="7" t="s">
        <v>61</v>
      </c>
      <c r="B42">
        <v>2</v>
      </c>
      <c r="D42" t="s">
        <v>60</v>
      </c>
      <c r="E42">
        <v>2</v>
      </c>
      <c r="F42" s="5">
        <v>429.33913043478265</v>
      </c>
      <c r="G42" s="11">
        <f t="shared" si="0"/>
        <v>858.67826086956529</v>
      </c>
    </row>
    <row r="43" spans="1:8" x14ac:dyDescent="0.25">
      <c r="A43" s="7" t="s">
        <v>60</v>
      </c>
      <c r="B43">
        <v>2</v>
      </c>
      <c r="D43" t="s">
        <v>58</v>
      </c>
      <c r="E43">
        <v>2</v>
      </c>
      <c r="F43" s="5">
        <v>1.7391304347826089</v>
      </c>
      <c r="G43" s="11">
        <f t="shared" si="0"/>
        <v>3.4782608695652177</v>
      </c>
    </row>
    <row r="44" spans="1:8" x14ac:dyDescent="0.25">
      <c r="A44" s="7" t="s">
        <v>58</v>
      </c>
      <c r="B44">
        <v>2</v>
      </c>
      <c r="D44" t="s">
        <v>59</v>
      </c>
      <c r="E44">
        <v>2</v>
      </c>
      <c r="F44" s="5">
        <v>1.7391304347826089</v>
      </c>
      <c r="G44" s="11">
        <f t="shared" si="0"/>
        <v>3.4782608695652177</v>
      </c>
    </row>
    <row r="45" spans="1:8" x14ac:dyDescent="0.25">
      <c r="A45" s="7" t="s">
        <v>59</v>
      </c>
      <c r="B45">
        <v>2</v>
      </c>
      <c r="D45" t="s">
        <v>63</v>
      </c>
      <c r="E45">
        <v>1</v>
      </c>
      <c r="F45" s="5">
        <v>214.99130434782612</v>
      </c>
      <c r="G45" s="11">
        <f t="shared" si="0"/>
        <v>214.99130434782612</v>
      </c>
    </row>
    <row r="46" spans="1:8" x14ac:dyDescent="0.25">
      <c r="A46" s="7" t="s">
        <v>63</v>
      </c>
      <c r="B46">
        <v>1</v>
      </c>
      <c r="D46" t="s">
        <v>62</v>
      </c>
      <c r="E46">
        <v>3</v>
      </c>
      <c r="F46" s="5">
        <v>634.78260869565224</v>
      </c>
      <c r="G46" s="11">
        <f t="shared" si="0"/>
        <v>1904.3478260869567</v>
      </c>
    </row>
    <row r="47" spans="1:8" x14ac:dyDescent="0.25">
      <c r="A47" s="7" t="s">
        <v>62</v>
      </c>
      <c r="B47">
        <v>3</v>
      </c>
      <c r="D47" t="s">
        <v>85</v>
      </c>
      <c r="E47">
        <v>1</v>
      </c>
      <c r="F47" s="5">
        <v>128.4</v>
      </c>
      <c r="G47" s="11">
        <f t="shared" si="0"/>
        <v>128.4</v>
      </c>
    </row>
    <row r="48" spans="1:8" x14ac:dyDescent="0.25">
      <c r="A48" s="7" t="s">
        <v>85</v>
      </c>
      <c r="B48">
        <v>1</v>
      </c>
      <c r="D48" t="s">
        <v>80</v>
      </c>
      <c r="E48">
        <v>575</v>
      </c>
      <c r="F48" s="5"/>
      <c r="G48" s="11">
        <f>SUM(G4:G47)</f>
        <v>94713.2</v>
      </c>
      <c r="H48" s="11">
        <f>G48*1.15</f>
        <v>108920.18</v>
      </c>
    </row>
    <row r="49" spans="1:2" x14ac:dyDescent="0.25">
      <c r="A49" s="7" t="s">
        <v>80</v>
      </c>
      <c r="B49">
        <v>575</v>
      </c>
    </row>
  </sheetData>
  <autoFilter ref="D3:F48" xr:uid="{03EA4427-D2E4-4134-9421-1D1E74ABD921}"/>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11BAB1-B88A-482C-AB26-CC9BFBA13856}">
  <sheetPr filterMode="1"/>
  <dimension ref="A1:C82"/>
  <sheetViews>
    <sheetView zoomScale="80" zoomScaleNormal="80" workbookViewId="0">
      <selection activeCell="E4" sqref="E4:F47"/>
    </sheetView>
  </sheetViews>
  <sheetFormatPr baseColWidth="10" defaultRowHeight="15" x14ac:dyDescent="0.25"/>
  <cols>
    <col min="1" max="1" width="90.5703125" customWidth="1"/>
  </cols>
  <sheetData>
    <row r="1" spans="1:3" s="9" customFormat="1" x14ac:dyDescent="0.25">
      <c r="A1" s="9" t="s">
        <v>78</v>
      </c>
      <c r="B1" s="9" t="s">
        <v>82</v>
      </c>
      <c r="C1" s="10" t="s">
        <v>81</v>
      </c>
    </row>
    <row r="2" spans="1:3" hidden="1" x14ac:dyDescent="0.25">
      <c r="A2" t="s">
        <v>41</v>
      </c>
      <c r="B2">
        <v>1</v>
      </c>
      <c r="C2">
        <v>1839.9478260869566</v>
      </c>
    </row>
    <row r="3" spans="1:3" hidden="1" x14ac:dyDescent="0.25">
      <c r="A3" t="s">
        <v>41</v>
      </c>
      <c r="B3">
        <v>1</v>
      </c>
      <c r="C3">
        <v>1839.9478260869566</v>
      </c>
    </row>
    <row r="4" spans="1:3" hidden="1" x14ac:dyDescent="0.25">
      <c r="A4" t="s">
        <v>41</v>
      </c>
      <c r="B4">
        <v>1</v>
      </c>
      <c r="C4">
        <v>1839.9478260869566</v>
      </c>
    </row>
    <row r="5" spans="1:3" hidden="1" x14ac:dyDescent="0.25">
      <c r="A5" t="s">
        <v>41</v>
      </c>
      <c r="B5">
        <v>4</v>
      </c>
      <c r="C5">
        <v>1839.9478260869566</v>
      </c>
    </row>
    <row r="6" spans="1:3" hidden="1" x14ac:dyDescent="0.25">
      <c r="A6" t="s">
        <v>41</v>
      </c>
      <c r="B6">
        <v>1</v>
      </c>
      <c r="C6">
        <v>1839.9478260869566</v>
      </c>
    </row>
    <row r="7" spans="1:3" hidden="1" x14ac:dyDescent="0.25">
      <c r="A7" t="s">
        <v>64</v>
      </c>
      <c r="B7">
        <v>1</v>
      </c>
      <c r="C7">
        <v>1220.304347826087</v>
      </c>
    </row>
    <row r="8" spans="1:3" hidden="1" x14ac:dyDescent="0.25">
      <c r="A8" t="s">
        <v>64</v>
      </c>
      <c r="B8">
        <v>1</v>
      </c>
      <c r="C8">
        <v>1220.304347826087</v>
      </c>
    </row>
    <row r="9" spans="1:3" hidden="1" x14ac:dyDescent="0.25">
      <c r="A9" t="s">
        <v>64</v>
      </c>
      <c r="B9">
        <v>1</v>
      </c>
      <c r="C9">
        <v>1220.304347826087</v>
      </c>
    </row>
    <row r="10" spans="1:3" hidden="1" x14ac:dyDescent="0.25">
      <c r="A10" t="s">
        <v>65</v>
      </c>
      <c r="B10">
        <v>1</v>
      </c>
      <c r="C10">
        <v>828.60869565217399</v>
      </c>
    </row>
    <row r="11" spans="1:3" hidden="1" x14ac:dyDescent="0.25">
      <c r="A11" t="s">
        <v>65</v>
      </c>
      <c r="B11">
        <v>1</v>
      </c>
      <c r="C11">
        <v>828.60869565217399</v>
      </c>
    </row>
    <row r="12" spans="1:3" hidden="1" x14ac:dyDescent="0.25">
      <c r="A12" t="s">
        <v>65</v>
      </c>
      <c r="B12">
        <v>1</v>
      </c>
      <c r="C12">
        <v>828.60869565217399</v>
      </c>
    </row>
    <row r="13" spans="1:3" hidden="1" x14ac:dyDescent="0.25">
      <c r="A13" t="s">
        <v>65</v>
      </c>
      <c r="B13">
        <v>1</v>
      </c>
      <c r="C13">
        <v>828.60869565217399</v>
      </c>
    </row>
    <row r="14" spans="1:3" hidden="1" x14ac:dyDescent="0.25">
      <c r="A14" t="s">
        <v>65</v>
      </c>
      <c r="B14">
        <v>1</v>
      </c>
      <c r="C14">
        <v>828.60869565217399</v>
      </c>
    </row>
    <row r="15" spans="1:3" hidden="1" x14ac:dyDescent="0.25">
      <c r="A15" t="s">
        <v>46</v>
      </c>
      <c r="B15">
        <v>3</v>
      </c>
      <c r="C15">
        <v>1023.5826086956522</v>
      </c>
    </row>
    <row r="16" spans="1:3" hidden="1" x14ac:dyDescent="0.25">
      <c r="A16" t="s">
        <v>44</v>
      </c>
      <c r="B16">
        <v>2</v>
      </c>
      <c r="C16">
        <v>982.1652173913044</v>
      </c>
    </row>
    <row r="17" spans="1:3" hidden="1" x14ac:dyDescent="0.25">
      <c r="A17" t="s">
        <v>46</v>
      </c>
      <c r="B17">
        <v>1</v>
      </c>
      <c r="C17">
        <v>1023.5826086956522</v>
      </c>
    </row>
    <row r="18" spans="1:3" hidden="1" x14ac:dyDescent="0.25">
      <c r="A18" t="s">
        <v>44</v>
      </c>
      <c r="B18">
        <v>1</v>
      </c>
      <c r="C18">
        <v>982.1652173913044</v>
      </c>
    </row>
    <row r="19" spans="1:3" hidden="1" x14ac:dyDescent="0.25">
      <c r="A19" t="s">
        <v>46</v>
      </c>
      <c r="B19">
        <v>1</v>
      </c>
      <c r="C19">
        <v>1023.5826086956522</v>
      </c>
    </row>
    <row r="20" spans="1:3" hidden="1" x14ac:dyDescent="0.25">
      <c r="A20" t="s">
        <v>46</v>
      </c>
      <c r="B20">
        <v>1</v>
      </c>
      <c r="C20">
        <v>1023.5826086956522</v>
      </c>
    </row>
    <row r="21" spans="1:3" hidden="1" x14ac:dyDescent="0.25">
      <c r="A21" t="s">
        <v>46</v>
      </c>
      <c r="B21">
        <v>1</v>
      </c>
      <c r="C21">
        <v>1023.5826086956522</v>
      </c>
    </row>
    <row r="22" spans="1:3" hidden="1" x14ac:dyDescent="0.25">
      <c r="A22" t="s">
        <v>44</v>
      </c>
      <c r="B22">
        <v>2</v>
      </c>
      <c r="C22">
        <v>982.1652173913044</v>
      </c>
    </row>
    <row r="23" spans="1:3" hidden="1" x14ac:dyDescent="0.25">
      <c r="A23" t="s">
        <v>46</v>
      </c>
      <c r="B23">
        <v>1</v>
      </c>
      <c r="C23">
        <v>1023.5826086956522</v>
      </c>
    </row>
    <row r="24" spans="1:3" hidden="1" x14ac:dyDescent="0.25">
      <c r="A24" t="s">
        <v>50</v>
      </c>
      <c r="B24">
        <v>1</v>
      </c>
      <c r="C24">
        <v>1102.1130434782608</v>
      </c>
    </row>
    <row r="25" spans="1:3" hidden="1" x14ac:dyDescent="0.25">
      <c r="A25" t="s">
        <v>50</v>
      </c>
      <c r="B25">
        <v>1</v>
      </c>
      <c r="C25">
        <v>1102.1130434782608</v>
      </c>
    </row>
    <row r="26" spans="1:3" hidden="1" x14ac:dyDescent="0.25">
      <c r="A26" t="s">
        <v>50</v>
      </c>
      <c r="B26">
        <v>1</v>
      </c>
      <c r="C26">
        <v>1102.1130434782608</v>
      </c>
    </row>
    <row r="27" spans="1:3" hidden="1" x14ac:dyDescent="0.25">
      <c r="A27" t="s">
        <v>50</v>
      </c>
      <c r="B27">
        <v>1</v>
      </c>
      <c r="C27">
        <v>1102.1130434782608</v>
      </c>
    </row>
    <row r="28" spans="1:3" hidden="1" x14ac:dyDescent="0.25">
      <c r="A28" t="s">
        <v>50</v>
      </c>
      <c r="B28">
        <v>1</v>
      </c>
      <c r="C28">
        <v>991.304347826087</v>
      </c>
    </row>
    <row r="29" spans="1:3" hidden="1" x14ac:dyDescent="0.25">
      <c r="A29" t="s">
        <v>49</v>
      </c>
      <c r="B29">
        <v>1</v>
      </c>
      <c r="C29">
        <v>747.82608695652175</v>
      </c>
    </row>
    <row r="30" spans="1:3" hidden="1" x14ac:dyDescent="0.25">
      <c r="A30" t="s">
        <v>66</v>
      </c>
      <c r="B30">
        <v>2</v>
      </c>
      <c r="C30">
        <v>1698.7130434782609</v>
      </c>
    </row>
    <row r="31" spans="1:3" hidden="1" x14ac:dyDescent="0.25">
      <c r="A31" t="s">
        <v>67</v>
      </c>
      <c r="B31">
        <v>1</v>
      </c>
      <c r="C31">
        <v>687.96521739130446</v>
      </c>
    </row>
    <row r="32" spans="1:3" hidden="1" x14ac:dyDescent="0.25">
      <c r="A32" t="s">
        <v>68</v>
      </c>
      <c r="B32">
        <v>1</v>
      </c>
      <c r="C32">
        <v>958.78260869565236</v>
      </c>
    </row>
    <row r="33" spans="1:3" hidden="1" x14ac:dyDescent="0.25">
      <c r="A33" t="s">
        <v>69</v>
      </c>
      <c r="B33">
        <v>1</v>
      </c>
      <c r="C33">
        <v>1284.1391304347826</v>
      </c>
    </row>
    <row r="34" spans="1:3" hidden="1" x14ac:dyDescent="0.25">
      <c r="A34" t="s">
        <v>70</v>
      </c>
      <c r="B34">
        <v>1</v>
      </c>
      <c r="C34">
        <v>2234.7826086956525</v>
      </c>
    </row>
    <row r="35" spans="1:3" hidden="1" x14ac:dyDescent="0.25">
      <c r="A35" t="s">
        <v>71</v>
      </c>
      <c r="B35">
        <v>1</v>
      </c>
      <c r="C35">
        <v>608.10434782608695</v>
      </c>
    </row>
    <row r="36" spans="1:3" hidden="1" x14ac:dyDescent="0.25">
      <c r="A36" t="s">
        <v>72</v>
      </c>
      <c r="B36">
        <v>1</v>
      </c>
      <c r="C36">
        <v>883.96521739130435</v>
      </c>
    </row>
    <row r="37" spans="1:3" hidden="1" x14ac:dyDescent="0.25">
      <c r="A37" t="s">
        <v>73</v>
      </c>
      <c r="B37">
        <v>1</v>
      </c>
      <c r="C37">
        <v>938.86956521739137</v>
      </c>
    </row>
    <row r="38" spans="1:3" hidden="1" x14ac:dyDescent="0.25">
      <c r="A38" t="s">
        <v>53</v>
      </c>
      <c r="B38">
        <v>8</v>
      </c>
      <c r="C38">
        <v>35.313043478260873</v>
      </c>
    </row>
    <row r="39" spans="1:3" hidden="1" x14ac:dyDescent="0.25">
      <c r="A39" t="s">
        <v>51</v>
      </c>
      <c r="B39">
        <v>50</v>
      </c>
      <c r="C39">
        <v>5.2173913043478262</v>
      </c>
    </row>
    <row r="40" spans="1:3" hidden="1" x14ac:dyDescent="0.25">
      <c r="A40" t="s">
        <v>57</v>
      </c>
      <c r="B40">
        <v>50</v>
      </c>
      <c r="C40">
        <v>4.7043478260869565</v>
      </c>
    </row>
    <row r="41" spans="1:3" hidden="1" x14ac:dyDescent="0.25">
      <c r="A41" t="s">
        <v>52</v>
      </c>
      <c r="B41">
        <v>50</v>
      </c>
      <c r="C41">
        <v>2.8173913043478263</v>
      </c>
    </row>
    <row r="42" spans="1:3" hidden="1" x14ac:dyDescent="0.25">
      <c r="A42" t="s">
        <v>84</v>
      </c>
      <c r="B42">
        <v>3</v>
      </c>
      <c r="C42">
        <v>1238.6173913043478</v>
      </c>
    </row>
    <row r="43" spans="1:3" x14ac:dyDescent="0.25">
      <c r="A43" t="s">
        <v>62</v>
      </c>
      <c r="B43">
        <v>1</v>
      </c>
      <c r="C43">
        <v>634.78260869565224</v>
      </c>
    </row>
    <row r="44" spans="1:3" x14ac:dyDescent="0.25">
      <c r="A44" t="s">
        <v>62</v>
      </c>
      <c r="B44">
        <v>1</v>
      </c>
      <c r="C44">
        <v>634.78260869565224</v>
      </c>
    </row>
    <row r="45" spans="1:3" hidden="1" x14ac:dyDescent="0.25">
      <c r="A45" t="s">
        <v>63</v>
      </c>
      <c r="B45">
        <v>1</v>
      </c>
      <c r="C45">
        <v>214.99130434782612</v>
      </c>
    </row>
    <row r="46" spans="1:3" hidden="1" x14ac:dyDescent="0.25">
      <c r="A46" t="s">
        <v>85</v>
      </c>
      <c r="B46">
        <v>1</v>
      </c>
      <c r="C46">
        <v>128.4</v>
      </c>
    </row>
    <row r="47" spans="1:3" hidden="1" x14ac:dyDescent="0.25">
      <c r="A47" t="s">
        <v>60</v>
      </c>
      <c r="B47">
        <v>2</v>
      </c>
      <c r="C47">
        <v>429.33913043478265</v>
      </c>
    </row>
    <row r="48" spans="1:3" hidden="1" x14ac:dyDescent="0.25">
      <c r="A48" t="s">
        <v>61</v>
      </c>
      <c r="B48">
        <v>1</v>
      </c>
      <c r="C48">
        <v>423.8608695652174</v>
      </c>
    </row>
    <row r="49" spans="1:3" hidden="1" x14ac:dyDescent="0.25">
      <c r="A49" t="s">
        <v>74</v>
      </c>
      <c r="B49">
        <v>1</v>
      </c>
      <c r="C49">
        <v>901.02608695652168</v>
      </c>
    </row>
    <row r="50" spans="1:3" hidden="1" x14ac:dyDescent="0.25">
      <c r="A50" t="s">
        <v>75</v>
      </c>
      <c r="B50">
        <v>1</v>
      </c>
      <c r="C50">
        <v>972.17391304347836</v>
      </c>
    </row>
    <row r="51" spans="1:3" hidden="1" x14ac:dyDescent="0.25">
      <c r="A51" t="s">
        <v>74</v>
      </c>
      <c r="B51">
        <v>1</v>
      </c>
      <c r="C51">
        <v>901.02608695652168</v>
      </c>
    </row>
    <row r="52" spans="1:3" hidden="1" x14ac:dyDescent="0.25">
      <c r="A52" t="s">
        <v>74</v>
      </c>
      <c r="B52">
        <v>1</v>
      </c>
      <c r="C52">
        <v>901.02608695652168</v>
      </c>
    </row>
    <row r="53" spans="1:3" hidden="1" x14ac:dyDescent="0.25">
      <c r="A53" t="s">
        <v>38</v>
      </c>
      <c r="B53">
        <v>1</v>
      </c>
      <c r="C53">
        <v>1582.608695652174</v>
      </c>
    </row>
    <row r="54" spans="1:3" hidden="1" x14ac:dyDescent="0.25">
      <c r="A54" t="s">
        <v>39</v>
      </c>
      <c r="B54">
        <v>1</v>
      </c>
      <c r="C54">
        <v>2056.521739130435</v>
      </c>
    </row>
    <row r="55" spans="1:3" hidden="1" x14ac:dyDescent="0.25">
      <c r="A55" t="s">
        <v>76</v>
      </c>
      <c r="B55">
        <v>1</v>
      </c>
      <c r="C55">
        <v>982.1652173913044</v>
      </c>
    </row>
    <row r="56" spans="1:3" hidden="1" x14ac:dyDescent="0.25">
      <c r="A56" t="s">
        <v>46</v>
      </c>
      <c r="B56">
        <v>2</v>
      </c>
      <c r="C56">
        <v>1023.5826086956522</v>
      </c>
    </row>
    <row r="57" spans="1:3" hidden="1" x14ac:dyDescent="0.25">
      <c r="A57" t="s">
        <v>45</v>
      </c>
      <c r="B57">
        <v>3</v>
      </c>
      <c r="C57">
        <v>759.65217391304361</v>
      </c>
    </row>
    <row r="58" spans="1:3" hidden="1" x14ac:dyDescent="0.25">
      <c r="A58" t="s">
        <v>48</v>
      </c>
      <c r="B58">
        <v>2</v>
      </c>
      <c r="C58">
        <v>671.87826086956534</v>
      </c>
    </row>
    <row r="59" spans="1:3" hidden="1" x14ac:dyDescent="0.25">
      <c r="A59" t="s">
        <v>47</v>
      </c>
      <c r="B59">
        <v>1</v>
      </c>
      <c r="C59">
        <v>876.62608695652182</v>
      </c>
    </row>
    <row r="60" spans="1:3" hidden="1" x14ac:dyDescent="0.25">
      <c r="A60" t="s">
        <v>42</v>
      </c>
      <c r="B60">
        <v>2</v>
      </c>
      <c r="C60">
        <v>2343.1826086956521</v>
      </c>
    </row>
    <row r="61" spans="1:3" hidden="1" x14ac:dyDescent="0.25">
      <c r="A61" t="s">
        <v>40</v>
      </c>
      <c r="B61">
        <v>1</v>
      </c>
      <c r="C61">
        <v>2055.8521739130438</v>
      </c>
    </row>
    <row r="62" spans="1:3" hidden="1" x14ac:dyDescent="0.25">
      <c r="A62" t="s">
        <v>61</v>
      </c>
      <c r="B62">
        <v>1</v>
      </c>
      <c r="C62">
        <v>423.8608695652174</v>
      </c>
    </row>
    <row r="63" spans="1:3" hidden="1" x14ac:dyDescent="0.25">
      <c r="A63" t="s">
        <v>45</v>
      </c>
      <c r="B63">
        <v>2</v>
      </c>
      <c r="C63">
        <v>759.65217391304361</v>
      </c>
    </row>
    <row r="64" spans="1:3" hidden="1" x14ac:dyDescent="0.25">
      <c r="A64" t="s">
        <v>56</v>
      </c>
      <c r="B64">
        <v>15</v>
      </c>
      <c r="C64">
        <v>2.6521739130434785</v>
      </c>
    </row>
    <row r="65" spans="1:3" hidden="1" x14ac:dyDescent="0.25">
      <c r="A65" t="s">
        <v>54</v>
      </c>
      <c r="B65">
        <v>15</v>
      </c>
      <c r="C65">
        <v>7.9304347826086952</v>
      </c>
    </row>
    <row r="66" spans="1:3" hidden="1" x14ac:dyDescent="0.25">
      <c r="A66" t="s">
        <v>55</v>
      </c>
      <c r="B66">
        <v>15</v>
      </c>
      <c r="C66">
        <v>4.2434782608695656</v>
      </c>
    </row>
    <row r="67" spans="1:3" hidden="1" x14ac:dyDescent="0.25">
      <c r="A67" t="s">
        <v>42</v>
      </c>
      <c r="B67">
        <v>2</v>
      </c>
      <c r="C67">
        <v>2343.1826086956521</v>
      </c>
    </row>
    <row r="68" spans="1:3" hidden="1" x14ac:dyDescent="0.25">
      <c r="A68" t="s">
        <v>45</v>
      </c>
      <c r="B68">
        <v>1</v>
      </c>
      <c r="C68">
        <v>759.65217391304361</v>
      </c>
    </row>
    <row r="69" spans="1:3" hidden="1" x14ac:dyDescent="0.25">
      <c r="A69" t="s">
        <v>57</v>
      </c>
      <c r="B69">
        <v>40</v>
      </c>
      <c r="C69">
        <v>4.7043478260869573</v>
      </c>
    </row>
    <row r="70" spans="1:3" hidden="1" x14ac:dyDescent="0.25">
      <c r="A70" t="s">
        <v>52</v>
      </c>
      <c r="B70">
        <v>10</v>
      </c>
      <c r="C70">
        <v>2.8173913043478267</v>
      </c>
    </row>
    <row r="71" spans="1:3" hidden="1" x14ac:dyDescent="0.25">
      <c r="A71" t="s">
        <v>37</v>
      </c>
      <c r="B71">
        <v>5</v>
      </c>
      <c r="C71">
        <v>121.41739130434783</v>
      </c>
    </row>
    <row r="72" spans="1:3" hidden="1" x14ac:dyDescent="0.25">
      <c r="A72" t="s">
        <v>36</v>
      </c>
      <c r="B72">
        <v>2</v>
      </c>
      <c r="C72">
        <v>78.96521739130435</v>
      </c>
    </row>
    <row r="73" spans="1:3" hidden="1" x14ac:dyDescent="0.25">
      <c r="A73" t="s">
        <v>35</v>
      </c>
      <c r="B73">
        <v>1</v>
      </c>
      <c r="C73">
        <v>498.34782608695656</v>
      </c>
    </row>
    <row r="74" spans="1:3" x14ac:dyDescent="0.25">
      <c r="A74" t="s">
        <v>62</v>
      </c>
      <c r="B74">
        <v>1</v>
      </c>
      <c r="C74">
        <v>634.78260869565224</v>
      </c>
    </row>
    <row r="75" spans="1:3" hidden="1" x14ac:dyDescent="0.25">
      <c r="A75" t="s">
        <v>57</v>
      </c>
      <c r="B75">
        <v>50</v>
      </c>
      <c r="C75">
        <v>4.7043478260869565</v>
      </c>
    </row>
    <row r="76" spans="1:3" hidden="1" x14ac:dyDescent="0.25">
      <c r="A76" t="s">
        <v>51</v>
      </c>
      <c r="B76">
        <v>50</v>
      </c>
      <c r="C76">
        <v>5.2173913043478262</v>
      </c>
    </row>
    <row r="77" spans="1:3" hidden="1" x14ac:dyDescent="0.25">
      <c r="A77" t="s">
        <v>59</v>
      </c>
      <c r="B77">
        <v>2</v>
      </c>
      <c r="C77">
        <v>1.7391304347826089</v>
      </c>
    </row>
    <row r="78" spans="1:3" hidden="1" x14ac:dyDescent="0.25">
      <c r="A78" t="s">
        <v>58</v>
      </c>
      <c r="B78">
        <v>2</v>
      </c>
      <c r="C78">
        <v>1.7391304347826089</v>
      </c>
    </row>
    <row r="79" spans="1:3" hidden="1" x14ac:dyDescent="0.25">
      <c r="A79" t="s">
        <v>43</v>
      </c>
      <c r="B79">
        <v>1</v>
      </c>
      <c r="C79">
        <v>1839.9478260869566</v>
      </c>
    </row>
    <row r="80" spans="1:3" hidden="1" x14ac:dyDescent="0.25">
      <c r="A80" t="s">
        <v>51</v>
      </c>
      <c r="B80">
        <v>30</v>
      </c>
      <c r="C80">
        <v>5.2173913043478262</v>
      </c>
    </row>
    <row r="81" spans="1:3" hidden="1" x14ac:dyDescent="0.25">
      <c r="A81" t="s">
        <v>51</v>
      </c>
      <c r="B81">
        <v>50</v>
      </c>
      <c r="C81">
        <v>5.2173913043478262</v>
      </c>
    </row>
    <row r="82" spans="1:3" hidden="1" x14ac:dyDescent="0.25">
      <c r="A82" t="s">
        <v>77</v>
      </c>
      <c r="B82">
        <v>50</v>
      </c>
      <c r="C82">
        <v>4.7043478260869565</v>
      </c>
    </row>
  </sheetData>
  <autoFilter xmlns:x14="http://schemas.microsoft.com/office/spreadsheetml/2009/9/main" ref="A1:D82" xr:uid="{ED11BAB1-B88A-482C-AB26-CC9BFBA13856}">
    <filterColumn colId="0">
      <mc:AlternateContent xmlns:mc="http://schemas.openxmlformats.org/markup-compatibility/2006">
        <mc:Choice Requires="x14">
          <filters>
            <x14:filter val="Portarrollos vertical con soporte de acero, 2 cuchillas diferentes e intercambiables, y 3 ruedas de caucho. Peso máximo de 150 kg. Apto para bobinas de burbuja, foam y cartón ondulado. Una cuchilla circular para cortar papel kraft y cartón ondulado y otra cuchilla clásica para burbuja y espuma.Ancho del corte 125 cm, Profundidad 115 cm, Alto 170 cm, Diámetro máximo del rollo 85 cm, Material Acero, uso 1 rollo, peso máximo del rollo 150 kg.  LEGRO M9PGPVL125"/>
          </filters>
        </mc:Choice>
        <mc:Fallback>
          <customFilters>
            <customFilter val=""/>
            <customFilter operator="notEqual" val=" "/>
          </customFilters>
        </mc:Fallback>
      </mc:AlternateContent>
    </filterColumn>
  </autoFilter>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E9750-0791-40DE-9D45-C6862561D218}">
  <dimension ref="B1:B3"/>
  <sheetViews>
    <sheetView workbookViewId="0">
      <selection activeCell="B15" sqref="B15"/>
    </sheetView>
  </sheetViews>
  <sheetFormatPr baseColWidth="10" defaultColWidth="11.42578125" defaultRowHeight="15" x14ac:dyDescent="0.25"/>
  <cols>
    <col min="2" max="2" width="67.5703125" customWidth="1"/>
  </cols>
  <sheetData>
    <row r="1" spans="2:2" x14ac:dyDescent="0.25">
      <c r="B1" s="3" t="s">
        <v>32</v>
      </c>
    </row>
    <row r="2" spans="2:2" x14ac:dyDescent="0.25">
      <c r="B2" s="3" t="s">
        <v>33</v>
      </c>
    </row>
    <row r="3" spans="2:2" x14ac:dyDescent="0.25">
      <c r="B3" s="3" t="s">
        <v>34</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CERTO</vt:lpstr>
      <vt:lpstr>Hoja4</vt:lpstr>
      <vt:lpstr>Hoja1</vt:lpstr>
      <vt:lpstr>Glosario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2025-08-27T07:47:52Z</dcterms:created>
  <dcterms:modified xsi:type="dcterms:W3CDTF">2025-10-13T07:54:30Z</dcterms:modified>
</cp:coreProperties>
</file>