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hidePivotFieldList="1" defaultThemeVersion="202300"/>
  <xr:revisionPtr revIDLastSave="0" documentId="8_{987972CC-DB38-4A6B-9E59-5557142B718C}" xr6:coauthVersionLast="47" xr6:coauthVersionMax="47" xr10:uidLastSave="{00000000-0000-0000-0000-000000000000}"/>
  <bookViews>
    <workbookView xWindow="-120" yWindow="-120" windowWidth="29040" windowHeight="15720" xr2:uid="{7816EA40-EC59-4404-AF0E-2C5CACE98347}"/>
  </bookViews>
  <sheets>
    <sheet name="CERTO" sheetId="1" r:id="rId1"/>
    <sheet name="Hoja4" sheetId="6" state="hidden" r:id="rId2"/>
    <sheet name="Hoja1" sheetId="3" state="hidden" r:id="rId3"/>
    <sheet name="Glosario" sheetId="2" r:id="rId4"/>
  </sheets>
  <definedNames>
    <definedName name="_xlnm._FilterDatabase" localSheetId="0" hidden="1">CERTO!$A$11:$I$35</definedName>
    <definedName name="_xlnm._FilterDatabase" localSheetId="2" hidden="1">Hoja1!$A$1:$D$82</definedName>
    <definedName name="_xlnm._FilterDatabase" localSheetId="1" hidden="1">Hoja4!$D$3:$F$48</definedName>
  </definedNames>
  <calcPr calcId="191029"/>
  <pivotCaches>
    <pivotCache cacheId="55"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6" l="1"/>
  <c r="G48"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 i="6"/>
  <c r="G15" i="1"/>
  <c r="G16" i="1"/>
  <c r="G17" i="1"/>
  <c r="G18" i="1"/>
  <c r="G19" i="1"/>
  <c r="G20" i="1"/>
  <c r="G21" i="1"/>
  <c r="G22" i="1"/>
  <c r="G23" i="1"/>
  <c r="G24" i="1"/>
  <c r="G25" i="1"/>
  <c r="G26" i="1"/>
  <c r="G27" i="1"/>
  <c r="G28" i="1"/>
  <c r="G29" i="1"/>
  <c r="G30" i="1"/>
  <c r="G31" i="1"/>
  <c r="G32" i="1"/>
  <c r="G33" i="1"/>
  <c r="G34" i="1"/>
  <c r="G35" i="1"/>
  <c r="I16" i="1" l="1"/>
  <c r="I17" i="1"/>
  <c r="I31" i="1" l="1"/>
  <c r="I32" i="1"/>
  <c r="I33" i="1"/>
  <c r="I34" i="1"/>
  <c r="I35" i="1"/>
  <c r="I19" i="1" l="1"/>
  <c r="I30" i="1"/>
  <c r="I29" i="1"/>
  <c r="I28" i="1"/>
  <c r="I27" i="1"/>
  <c r="I26" i="1"/>
  <c r="I25" i="1"/>
  <c r="I24" i="1"/>
  <c r="I23" i="1"/>
  <c r="I22" i="1"/>
  <c r="I21" i="1"/>
  <c r="I20" i="1"/>
  <c r="I18" i="1"/>
  <c r="I15" i="1"/>
  <c r="I14" i="1"/>
  <c r="F7" i="1"/>
  <c r="G14" i="1" l="1"/>
  <c r="D3" i="1" s="1"/>
  <c r="D5" i="1" l="1"/>
  <c r="D4" i="1"/>
  <c r="D6" i="1" l="1"/>
  <c r="D7" i="1" s="1"/>
  <c r="D8" i="1" s="1"/>
  <c r="H3" i="1" l="1"/>
  <c r="H5" i="1" s="1"/>
  <c r="H4" i="1" l="1"/>
  <c r="H6" i="1" s="1"/>
  <c r="H7" i="1" l="1"/>
  <c r="H8" i="1" s="1"/>
</calcChain>
</file>

<file path=xl/sharedStrings.xml><?xml version="1.0" encoding="utf-8"?>
<sst xmlns="http://schemas.openxmlformats.org/spreadsheetml/2006/main" count="263" uniqueCount="103">
  <si>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</si>
  <si>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</si>
  <si>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</si>
  <si>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</si>
  <si>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</si>
  <si>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</si>
  <si>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</si>
  <si>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</si>
  <si>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</si>
  <si>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</si>
  <si>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</si>
  <si>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</si>
  <si>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</si>
  <si>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</si>
  <si>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</si>
  <si>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</si>
  <si>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</si>
  <si>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</si>
  <si>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</si>
  <si>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</si>
  <si>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</si>
  <si>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</si>
  <si>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</si>
  <si>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</si>
  <si>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</si>
  <si>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</si>
  <si>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</si>
  <si>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</si>
  <si>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</si>
  <si>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</si>
  <si>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</si>
  <si>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Campos a rellenar por Metro</t>
  </si>
  <si>
    <t>Campos a rellenar por el ofertante</t>
  </si>
  <si>
    <t>Campos calculados</t>
  </si>
  <si>
    <t>Bastidor para armario SP1500 Sarralle de longitud 726 mm y 720 mm de profundidad) de Hext 1500 mm y hint 1400mm. SARRALLE 1211030 SERIE SP1500</t>
  </si>
  <si>
    <t>Cajones para armarios Sarralle modelo SP, de dimensiones útiles 612 mm x 612 mm de guía simple. Altura 75 mm, capacidad 100 Kg y apertura 90%. SARRALLE 1513150/SP75/GS F</t>
  </si>
  <si>
    <t>Cajones para armarios Sarralle modelo SP, de dimensiones útiles 612 mm x 612 mm de guía simple. Altura 250 mm, capacidad 100 Kg y apertura 90%. SARRALLE 1513750/SP250/GS F</t>
  </si>
  <si>
    <t>Armario metálico de chapa de acero para grandes cargas (1650 Kg) de dimensiones L1000xF600xH1950 mm color gris. 2 puertas batientes y lisas color azul. 4 estantes (carga max por estante 160 Kg). Cerradura de seguridad con 2 llaves. PLASTIPOL APP 146222016</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</si>
  <si>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</si>
  <si>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t>
  </si>
  <si>
    <t>Armario metálico de chapa de acero para grandes cargas (1650 Kg) de dimensiones L1000xF600xH1950 mm color gris. 2 puertas batientes y lisas color gris. 4 estantes (carga max por estante 160 Kg). Cerradura de seguridad con 2 llaves. PLASTIPOL APP-146222013</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</si>
  <si>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t>
  </si>
  <si>
    <t>Armario metálico de chapa de acero para grandes cargas (1650 Kg) de dimensiones L1000xF600xH1950 mm color gris. 2 puertas batientes y lisas. 2 estantes (carga max por estante 160 Kg). Cerradura de seguridad con 2 llaves y 5 cajones. PLASTIPOL APP-146282016</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</si>
  <si>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</si>
  <si>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Armario metálico color gris con abertura frontal de dimensiones 1000x450x1980 mm. 4 estantes de dimensiones 995x362x25 mm cada uno, carga máxima por estante 40 Kg.  Cerradura con 2 llaves. Puerta con tirador. PLASTIPOL AP-7/8</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</si>
  <si>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t>
  </si>
  <si>
    <t>Armario metálico color gris con 2 puertas correderas de dimensiones 1200x450x1980 mm. 4 estantes de dimensiones 1200x400x25 mm cada uno.  Cerradura con 2 llaves. PLASTIPOL APC-201245</t>
  </si>
  <si>
    <t>Armario metálico color gris con abertura frontal de dimensiones 500x450x1000 mm. 2 estantes y 1 cajón cada uno, carga máxima cajón 30 Kg.  Cerradura con 2 llaves. PLASTIPOL WS-52N</t>
  </si>
  <si>
    <t>Armario de seguridad para productos inflamables tipo 90. Peso (kg): 120. Volumen (l): 180. Dimensiones externas: 1.100 x 520 x 620 mm. Tipo de puertas: Batientes con cierre automático. Anchura1.100 mm. Certificado según EN 14470-1. CONTEROL COMBISTORAGE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</si>
  <si>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t>
  </si>
  <si>
    <t>Caja de plástico apilable con abertura frontal, de dimensiones 490/440 x 300 x 180 mm. Color azul. Asa frontal ergonómica. Volumen 23 litros. PLASTIPOL K-200/1 AZ</t>
  </si>
  <si>
    <t>Caja de plástico apilable con abertura frontal, de dimensiones 340/300 x 150 x 130 mm. Color azul. Asa frontal ergonómica. Volumen 5,5 litros. PLASTIPOL K-200/3L GRIS</t>
  </si>
  <si>
    <t>Caja de plástico apilable con abertura frontal, de dimensiones 700 x 437 x 300 mm. Color gris antracita. Material Polipropileno reciclado. Asa frontal ergonómica. PLASTIPOL K-300/00</t>
  </si>
  <si>
    <t>Caja de plástico apilable con abertura frontal, de dimensiones 500/450 x 310 x 200 mm. Color gris. Asa frontal ergonómica. Volumen 28 litros. PLASTIPOL K-300/1</t>
  </si>
  <si>
    <t>Caja de plástico apilable con abertura frontal, de dimensiones 350/300 x 210 x 200 mm. Color gris. Asa frontal ergonómica. Volumen 12 litros. PLASTIPOL K-300/2H</t>
  </si>
  <si>
    <t>Caja de plástico apilable con abertura frontal, de dimensiones 260/220 x 160 x 150 mm. Color gris. Asa frontal ergonómica. Volumen 5 litros. PLASTIPOL K-300/3H</t>
  </si>
  <si>
    <t>Caja de plástico apilable con abertura frontal, de dimensiones 340/300 x 210 x 150 mm. Color azul. Asa frontal ergonómica. Volumen 9 litros. PLASTIPOL K-400/2 AZ</t>
  </si>
  <si>
    <t>Paquete de 50 etiquetas cartulina blanca de 140 g/m2 PLASTIPOL EK-200/1</t>
  </si>
  <si>
    <t>Paquete de 50 etiquetas cartulina blanca de 140 g/m2 PLASTIPOL EK-200/2</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</si>
  <si>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</si>
  <si>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</si>
  <si>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</si>
  <si>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</si>
  <si>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</si>
  <si>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t>
  </si>
  <si>
    <t>ARMARIO METÁLICO TALLER PLASTIPOL APP-147112013</t>
  </si>
  <si>
    <t>ARMARIOS EXPOSITORES CON PERSIANA - SERIE PERFO CON EQUIPAMIENTO DE SERIE SARRALLE 135120 0-PER F O-1500</t>
  </si>
  <si>
    <t>ARMARIO METÁLICO TALLER PLASTIPOL RS-2</t>
  </si>
  <si>
    <t>BANCO DE TRABAJO SARRALLE 1092000 / REF BPA-1,5</t>
  </si>
  <si>
    <t>BANCO DE TRABAJO SARRALLE BES-1,5</t>
  </si>
  <si>
    <t>BANCO DE TRABAJO SARRALLE BD-100 0</t>
  </si>
  <si>
    <t>BANCO DE TRABAJO SARRALLE B-1,5</t>
  </si>
  <si>
    <t>BANCOS DE ESTRUCTURA SOLDADA ENCIMERA DE GOMA NITRILICA 1500X778X940 SARRALLE 1022000 - BG-1,5</t>
  </si>
  <si>
    <t>BANCO DE TRABAJO PLASTIPOL BT-1500</t>
  </si>
  <si>
    <t>BANCO DE TRABAJO PLASTIPOL BT-2000</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</si>
  <si>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</si>
  <si>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Caja de plástico apilable con abertura frontal, de dimensiones 490/440 x 300 x 180 mm. Color azul. Asa frontal ergonómica. Volumen 23 litros. PLASTIPOL K-400/2 AZ</t>
  </si>
  <si>
    <t>ELEMENTO</t>
  </si>
  <si>
    <t>Etiquetas de fila</t>
  </si>
  <si>
    <t>Total general</t>
  </si>
  <si>
    <t>PRECIO</t>
  </si>
  <si>
    <t>CANTIDAD</t>
  </si>
  <si>
    <t>Suma de CANTIDAD</t>
  </si>
  <si>
    <t>ESTANTERÍAS CON GAVETAS PLASTIPOL SKR-3</t>
  </si>
  <si>
    <t>TORNILLO DE BANCO IROKO H4 4015</t>
  </si>
  <si>
    <t>COSTE</t>
  </si>
  <si>
    <t>SUMINISTRO E INSTALACIÓN DE ELEMENTOS DE ESTANTERÍAS INDUSTRIALES</t>
  </si>
  <si>
    <t>Estantería carga manual compuesta por 1 módulo de 2.500 mm de altura, 1.900 mm de anchura y 600 mm de fondo. Con largueros y estantes. Incluidos estantes de chapa galvanizada necesarios por cada uno de los 5 niveles. Capacidad de carga por nivel 600 kg. MECALUX Picking M7 o equivalente.</t>
  </si>
  <si>
    <t>Estantería para carga manual, compuesta por 2 módulos de 2.500 mm de altura, 1.200 mm de anchura y 600 mm de fondo, con una capacidad de carga por nivel de 600 kg  y 5 niveles. Incluidos 60 paneles chapa galvanizada 602 mm x 178 mm. MECALUX Picking M7 o equivalente.</t>
  </si>
  <si>
    <t>Estantería para carga manual, compuesta por 1 módulo de 2.500 mm de altura, 1.200 mm de anchura y 600 mm de fondo, con una capacidad de carga por nivel de 600 kg  y 5 niveles. Incluidos paneles metálicos. MECALUX Picking M3 o equivalente.</t>
  </si>
  <si>
    <t>Estantería para carga manual, compuesta por 2 módulos de 1950 mm de altura, 1.200 mm de anchura y 500 mm de fondo y 4 niveles. Incluidos paneles metálicos. MECALUX Picking M7 o equivalente.</t>
  </si>
  <si>
    <t>Estantería para carga manual, compuesta por 4 módulos de 1950 mm de altura, 1.200 mm de anchura y 500 mm de fondo y 4 niveles. Incluidos paneles metálicos. MECALUX Picking M7 o equivalente.</t>
  </si>
  <si>
    <t>Estantería para carga manual, compuesta por 5 módulos de 1950 mm de altura, 1.200 mm de anchura y 500 mm de fondo y 4 niveles. Incluidos paneles metálicos. MECALUX Picking M7 o equivalente.</t>
  </si>
  <si>
    <t>Estantería para carga manual, compuesta por 1 módulo de 2.500 mm de altura, 1.400 mm de anchura y 600 mm de fondo, con una capacidad de carga por nivel de 600 kg  y 5 niveles. Incluidos los paneles chapa galvanizada necesarios por cada nivel. MECALUX Picking M7 o equivalente.</t>
  </si>
  <si>
    <t>Estantería para carga manual, compuesta por 5 módulos de 2.500 mm de altura, 1.200 mm de anchura y 600 mm de fondo, con una capacidad de carga por nivel de 600 kg  y 5 niveles. Incluidos los paneles chapa galvanizada necesarios por cada nivel. MECALUX Picking M7o equivalente.</t>
  </si>
  <si>
    <t>Estantería para carga manual, compuesta por 7 módulos de 2.500 mm de altura, 1.200 mm de anchura y 600 mm de fondo, con una capacidad de carga por nivel de 600 kg  y 5 niveles. Incluidos los paneles chapa galvanizada necesarios por cada nivel. MECALUX Picking M7 o equivalente.</t>
  </si>
  <si>
    <t>Estantería para carga manual, compuesta por 5 módulos de 2.500 mm de altura, 1.400 mm de anchura y 600 mm de fondo, con una capacidad de carga por nivel de 600 kg  y 5 niveles. Incluidos los paneles chapa galvanizada necesarios por cada nivel. MECALUX Picking M7 o equivalente.</t>
  </si>
  <si>
    <t>Estantería para carga manual, compuesta por 2 módulos de 2.500 mm de altura, 1.200 mm de anchura y 600 mm de fondo, con una capacidad de carga por nivel de 600 kg  y 5 niveles. Incluidos los paneles chapa galvanizada necesarios por cada nivel. MECALUX Picking M7 o equivalente.</t>
  </si>
  <si>
    <t>Estantería para carga manual, compuesta por 3 módulos de 2.500 mm de altura, 1.000 mm de anchura y 600 mm de fondo, con una capacidad de carga por nivel de 600 kg  y 5 niveles. Incluidos los paneles chapa galvanizada necesarios por cada nivel. MECALUX Picking M7 o equivalente.</t>
  </si>
  <si>
    <t>Estantería para carga manual, compuesta por 4 módulos de 2.500 mm de altura, 1.200 mm de anchura y 600 mm de fondo, con una capacidad de carga por nivel de 600 kg  y 5 niveles. Incluidos los paneles chapa galvanizada necesarios por cada nivel. MECALUX Picking M7 o equivalente.</t>
  </si>
  <si>
    <t>Estantería para carga manual, compuesta por 3 módulos de 2.500 mm de altura, 1.200 mm de anchura y 600 mm de fondo, con una capacidad de carga por nivel de 600 kg  y 5 niveles. Incluidos los paneles chapa galvanizada necesarios por cada nivel. MECALUX Picking M7 o equivalente.</t>
  </si>
  <si>
    <t>Estantería para carga manual, compuesta por 2 módulos de 3.000 mm de altura, 1.000 mm de anchura y 600 mm de fondo, con una capacidad de carga por nivel de 600 kg  y 4 niveles. Incluidos los paneles chapa galvanizada necesarios por cada nivel. MECALUX Picking M7 o equivalente.</t>
  </si>
  <si>
    <t>Estantería para almacenamiento en vertical, con sencilla estructura con perfiles metálicos en azul y estantes en gris. De 2.4 metros de altura, con salientes para sujeción de mercancía. Ancho 1500 mm. 3C EQUIPAMIENTOS PORTECO o equivalente.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</si>
</sst>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6"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sz val="11"/>
      <color theme="1"/>
      <name val="Aptos Narrow"/>
      <family val="2"/>
      <scheme val="minor"/>
    </font>
    <font>
      <b/>
      <sz val="11"/>
      <color theme="1"/>
      <name val="Aptos Narrow"/>
      <family val="2"/>
      <scheme val="minor"/>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53">
    <xf numFmtId="0" fontId="0" fillId="0" borderId="0" xfId="0"/>
    <xf numFmtId="4" fontId="0" fillId="0" borderId="0" xfId="0" applyNumberFormat="1"/>
    <xf numFmtId="164" fontId="0" fillId="0" borderId="0" xfId="0" applyNumberFormat="1"/>
    <xf numFmtId="0" fontId="3" fillId="0" borderId="0" xfId="0" applyFont="1"/>
    <xf numFmtId="0" fontId="0" fillId="0" borderId="0" xfId="0" applyAlignment="1">
      <alignment wrapText="1"/>
    </xf>
    <xf numFmtId="44" fontId="0" fillId="0" borderId="0" xfId="1" applyFont="1"/>
    <xf numFmtId="0" fontId="0" fillId="0" borderId="0" xfId="0" pivotButton="1"/>
    <xf numFmtId="0" fontId="0" fillId="0" borderId="0" xfId="0" applyAlignment="1">
      <alignment horizontal="left"/>
    </xf>
    <xf numFmtId="0" fontId="5" fillId="0" borderId="0" xfId="0" applyFont="1"/>
    <xf numFmtId="0" fontId="5" fillId="0" borderId="0" xfId="0" applyFont="1" applyAlignment="1">
      <alignment horizontal="center"/>
    </xf>
    <xf numFmtId="44" fontId="5" fillId="0" borderId="0" xfId="1" applyFont="1" applyAlignment="1">
      <alignment horizontal="center"/>
    </xf>
    <xf numFmtId="44" fontId="0" fillId="0" borderId="0" xfId="0" applyNumberFormat="1"/>
    <xf numFmtId="49" fontId="3" fillId="0" borderId="0" xfId="0" applyNumberFormat="1" applyFont="1"/>
    <xf numFmtId="49" fontId="3" fillId="0" borderId="0" xfId="0" applyNumberFormat="1" applyFont="1" applyAlignment="1">
      <alignment wrapText="1"/>
    </xf>
    <xf numFmtId="1" fontId="3" fillId="0" borderId="0" xfId="0" applyNumberFormat="1" applyFont="1"/>
    <xf numFmtId="4" fontId="3" fillId="0" borderId="0" xfId="0" applyNumberFormat="1" applyFont="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 fontId="0" fillId="2" borderId="0" xfId="0" applyNumberFormat="1" applyFill="1"/>
    <xf numFmtId="4" fontId="3" fillId="2" borderId="0" xfId="0" applyNumberFormat="1" applyFon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4" fontId="2" fillId="4" borderId="0" xfId="0" applyNumberFormat="1" applyFont="1" applyFill="1" applyProtection="1">
      <protection locked="0"/>
    </xf>
    <xf numFmtId="10" fontId="3" fillId="4" borderId="6" xfId="0" quotePrefix="1" applyNumberFormat="1" applyFont="1" applyFill="1" applyBorder="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5" fillId="2" borderId="0" xfId="0" applyNumberFormat="1" applyFont="1" applyFill="1"/>
    <xf numFmtId="4" fontId="2" fillId="2" borderId="0" xfId="0" applyNumberFormat="1" applyFont="1" applyFill="1"/>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5749.597693055555" createdVersion="8" refreshedVersion="8" minRefreshableVersion="3" recordCount="81" xr:uid="{30F638FA-3405-481C-BBB5-51708BAFDE1D}">
  <cacheSource type="worksheet">
    <worksheetSource ref="A1:C82" sheet="Hoja1"/>
  </cacheSource>
  <cacheFields count="3">
    <cacheField name="ELEMENTO" numFmtId="0">
      <sharedItems count="45" longText="1">
        <s v="Armario metálico de chapa de acero para grandes cargas (1650 Kg) de dimensiones L1000xF600xH1950 mm color gris. 2 puertas batientes y lisas color gris. 4 estantes (carga max por estante 160 Kg). Cerradura de seguridad con 2 llaves. PLASTIPOL APP-146222013"/>
        <s v="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s v="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s v="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s v="Armario de seguridad para productos inflamables tipo 90. Peso (kg): 120. Volumen (l): 180. Dimensiones externas: 1.100 x 520 x 620 mm. Tipo de puertas: Batientes con cierre automático. Anchura1.100 mm. Certificado según EN 14470-1. CONTEROL COMBISTORAGE"/>
        <s v="ARMARIO METÁLICO TALLER PLASTIPOL APP-147112013"/>
        <s v="ARMARIOS EXPOSITORES CON PERSIANA - SERIE PERFO CON EQUIPAMIENTO DE SERIE SARRALLE 135120 0-PER F O-1500"/>
        <s v="ARMARIO METÁLICO TALLER PLASTIPOL RS-2"/>
        <s v="BANCO DE TRABAJO SARRALLE 1092000 / REF BPA-1,5"/>
        <s v="BANCO DE TRABAJO SARRALLE BES-1,5"/>
        <s v="BANCO DE TRABAJO SARRALLE BD-100 0"/>
        <s v="BANCO DE TRABAJO SARRALLE B-1,5"/>
        <s v="BANCOS DE ESTRUCTURA SOLDADA ENCIMERA DE GOMA NITRILICA 1500X778X940 SARRALLE 1022000 - BG-1,5"/>
        <s v="Caja de plástico apilable con abertura frontal, de dimensiones 700 x 437 x 300 mm. Color gris antracita. Material Polipropileno reciclado. Asa frontal ergonómica. PLASTIPOL K-300/00"/>
        <s v="Caja de plástico apilable con abertura frontal, de dimensiones 490/440 x 300 x 180 mm. Color azul. Asa frontal ergonómica. Volumen 23 litros. PLASTIPOL K-200/1 AZ"/>
        <s v="Caja de plástico apilable con abertura frontal, de dimensiones 340/300 x 210 x 150 mm. Color azul. Asa frontal ergonómica. Volumen 9 litros. PLASTIPOL K-400/2 AZ"/>
        <s v="Caja de plástico apilable con abertura frontal, de dimensiones 340/300 x 150 x 130 mm. Color azul. Asa frontal ergonómica. Volumen 5,5 litros. PLASTIPOL K-200/3L GRIS"/>
        <s v="ESTANTERÍAS CON GAVETAS PLASTIPOL SKR-3"/>
        <s v="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s v="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s v="TORNILLO DE BANCO IROKO H4 4015"/>
        <s v="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s v="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s v="BANCO DE TRABAJO PLASTIPOL BT-1500"/>
        <s v="BANCO DE TRABAJO PLASTIPOL BT-2000"/>
        <s v="Armario metálico de chapa de acero para grandes cargas (1650 Kg) de dimensiones L1000xF600xH1950 mm color gris. 2 puertas batientes y lisas color azul. 4 estantes (carga max por estante 160 Kg). Cerradura de seguridad con 2 llaves. PLASTIPOL APP 146222016"/>
        <s v="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metálico color gris con abertura frontal de dimensiones 1000x450x1980 mm. 4 estantes de dimensiones 995x362x25 mm cada uno, carga máxima por estante 40 Kg.  Cerradura con 2 llaves. Puerta con tirador. PLASTIPOL AP-7/8"/>
        <s v="Armario metálico color gris con abertura frontal de dimensiones 500x450x1000 mm. 2 estantes y 1 cajón cada uno, carga máxima cajón 30 Kg.  Cerradura con 2 llaves. PLASTIPOL WS-52N"/>
        <s v="Armario metálico color gris con 2 puertas correderas de dimensiones 1200x450x1980 mm. 4 estantes de dimensiones 1200x400x25 mm cada uno.  Cerradura con 2 llaves. PLASTIPOL APC-201245"/>
        <s v="Armario metálico de chapa de acero para grandes cargas (1650 Kg) de dimensiones L1000xF600xH1950 mm color gris. 2 puertas batientes de paneles perforados color azul. 3 estantes (carga max por estante 160 Kg) y 3 cajones. Cerradura de seguridad con 2 llaves. PLASTIPOL APP-146264016"/>
        <s v="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s v="Caja de plástico apilable con abertura frontal, de dimensiones 260/220 x 160 x 150 mm. Color gris. Asa frontal ergonómica. Volumen 5 litros. PLASTIPOL K-300/3H"/>
        <s v="Caja de plástico apilable con abertura frontal, de dimensiones 500/450 x 310 x 200 mm. Color gris. Asa frontal ergonómica. Volumen 28 litros. PLASTIPOL K-300/1"/>
        <s v="Caja de plástico apilable con abertura frontal, de dimensiones 350/300 x 210 x 200 mm. Color gris. Asa frontal ergonómica. Volumen 12 litros. PLASTIPOL K-300/2H"/>
        <s v="Cajones para armarios Sarralle modelo SP, de dimensiones útiles 612 mm x 612 mm de guía simple. Altura 250 mm, capacidad 100 Kg y apertura 90%. SARRALLE 1513750/SP250/GS F"/>
        <s v="Cajones para armarios Sarralle modelo SP, de dimensiones útiles 612 mm x 612 mm de guía simple. Altura 75 mm, capacidad 100 Kg y apertura 90%. SARRALLE 1513150/SP75/GS F"/>
        <s v="Bastidor para armario SP1500 Sarralle de longitud 726 mm y 720 mm de profundidad) de Hext 1500 mm y hint 1400mm. SARRALLE 1211030 SERIE SP1500"/>
        <s v="Paquete de 50 etiquetas cartulina blanca de 140 g/m2 PLASTIPOL EK-200/2"/>
        <s v="Paquete de 50 etiquetas cartulina blanca de 140 g/m2 PLASTIPOL EK-200/1"/>
        <s v="Armario metálico de chapa de acero para grandes cargas (1650 Kg) de dimensiones L1000xF600xH1950 mm color gris. 2 puertas batientes y lisas. 2 estantes (carga max por estante 160 Kg). Cerradura de seguridad con 2 llaves y 5 cajones. PLASTIPOL APP-146282016"/>
        <s v="Caja de plástico apilable con abertura frontal, de dimensiones 490/440 x 300 x 180 mm. Color azul. Asa frontal ergonómica. Volumen 23 litros. PLASTIPOL K-400/2 AZ"/>
      </sharedItems>
    </cacheField>
    <cacheField name="CANTIDAD" numFmtId="0">
      <sharedItems containsSemiMixedTypes="0" containsString="0" containsNumber="1" containsInteger="1" minValue="1" maxValue="50"/>
    </cacheField>
    <cacheField name="PRECIO" numFmtId="0">
      <sharedItems containsSemiMixedTypes="0" containsString="0" containsNumber="1" minValue="1.7391304347826089" maxValue="2343.18260869565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1">
  <r>
    <x v="0"/>
    <n v="1"/>
    <n v="1839.9478260869566"/>
  </r>
  <r>
    <x v="0"/>
    <n v="1"/>
    <n v="1839.9478260869566"/>
  </r>
  <r>
    <x v="0"/>
    <n v="1"/>
    <n v="1839.9478260869566"/>
  </r>
  <r>
    <x v="0"/>
    <n v="4"/>
    <n v="1839.9478260869566"/>
  </r>
  <r>
    <x v="0"/>
    <n v="1"/>
    <n v="1839.9478260869566"/>
  </r>
  <r>
    <x v="1"/>
    <n v="1"/>
    <n v="1220.304347826087"/>
  </r>
  <r>
    <x v="1"/>
    <n v="1"/>
    <n v="1220.304347826087"/>
  </r>
  <r>
    <x v="1"/>
    <n v="1"/>
    <n v="1220.304347826087"/>
  </r>
  <r>
    <x v="2"/>
    <n v="1"/>
    <n v="828.60869565217399"/>
  </r>
  <r>
    <x v="2"/>
    <n v="1"/>
    <n v="828.60869565217399"/>
  </r>
  <r>
    <x v="2"/>
    <n v="1"/>
    <n v="828.60869565217399"/>
  </r>
  <r>
    <x v="2"/>
    <n v="1"/>
    <n v="828.60869565217399"/>
  </r>
  <r>
    <x v="2"/>
    <n v="1"/>
    <n v="828.60869565217399"/>
  </r>
  <r>
    <x v="3"/>
    <n v="3"/>
    <n v="1023.5826086956522"/>
  </r>
  <r>
    <x v="4"/>
    <n v="2"/>
    <n v="982.1652173913044"/>
  </r>
  <r>
    <x v="3"/>
    <n v="1"/>
    <n v="1023.5826086956522"/>
  </r>
  <r>
    <x v="4"/>
    <n v="1"/>
    <n v="982.1652173913044"/>
  </r>
  <r>
    <x v="3"/>
    <n v="1"/>
    <n v="1023.5826086956522"/>
  </r>
  <r>
    <x v="3"/>
    <n v="1"/>
    <n v="1023.5826086956522"/>
  </r>
  <r>
    <x v="3"/>
    <n v="1"/>
    <n v="1023.5826086956522"/>
  </r>
  <r>
    <x v="4"/>
    <n v="2"/>
    <n v="982.1652173913044"/>
  </r>
  <r>
    <x v="3"/>
    <n v="1"/>
    <n v="1023.5826086956522"/>
  </r>
  <r>
    <x v="5"/>
    <n v="1"/>
    <n v="1102.1130434782608"/>
  </r>
  <r>
    <x v="5"/>
    <n v="1"/>
    <n v="1102.1130434782608"/>
  </r>
  <r>
    <x v="5"/>
    <n v="1"/>
    <n v="1102.1130434782608"/>
  </r>
  <r>
    <x v="5"/>
    <n v="1"/>
    <n v="1102.1130434782608"/>
  </r>
  <r>
    <x v="5"/>
    <n v="1"/>
    <n v="991.304347826087"/>
  </r>
  <r>
    <x v="6"/>
    <n v="1"/>
    <n v="747.82608695652175"/>
  </r>
  <r>
    <x v="7"/>
    <n v="2"/>
    <n v="1698.7130434782609"/>
  </r>
  <r>
    <x v="8"/>
    <n v="1"/>
    <n v="687.96521739130446"/>
  </r>
  <r>
    <x v="9"/>
    <n v="1"/>
    <n v="958.78260869565236"/>
  </r>
  <r>
    <x v="10"/>
    <n v="1"/>
    <n v="1284.1391304347826"/>
  </r>
  <r>
    <x v="11"/>
    <n v="1"/>
    <n v="2234.7826086956525"/>
  </r>
  <r>
    <x v="12"/>
    <n v="1"/>
    <n v="608.10434782608695"/>
  </r>
  <r>
    <x v="13"/>
    <n v="1"/>
    <n v="883.96521739130435"/>
  </r>
  <r>
    <x v="14"/>
    <n v="1"/>
    <n v="938.86956521739137"/>
  </r>
  <r>
    <x v="15"/>
    <n v="8"/>
    <n v="35.313043478260873"/>
  </r>
  <r>
    <x v="16"/>
    <n v="50"/>
    <n v="5.2173913043478262"/>
  </r>
  <r>
    <x v="17"/>
    <n v="50"/>
    <n v="4.7043478260869565"/>
  </r>
  <r>
    <x v="18"/>
    <n v="50"/>
    <n v="2.8173913043478263"/>
  </r>
  <r>
    <x v="19"/>
    <n v="3"/>
    <n v="1238.6173913043478"/>
  </r>
  <r>
    <x v="20"/>
    <n v="1"/>
    <n v="634.78260869565224"/>
  </r>
  <r>
    <x v="20"/>
    <n v="1"/>
    <n v="634.78260869565224"/>
  </r>
  <r>
    <x v="21"/>
    <n v="1"/>
    <n v="214.99130434782612"/>
  </r>
  <r>
    <x v="22"/>
    <n v="1"/>
    <n v="128.4"/>
  </r>
  <r>
    <x v="23"/>
    <n v="2"/>
    <n v="429.33913043478265"/>
  </r>
  <r>
    <x v="24"/>
    <n v="1"/>
    <n v="423.8608695652174"/>
  </r>
  <r>
    <x v="25"/>
    <n v="1"/>
    <n v="901.02608695652168"/>
  </r>
  <r>
    <x v="26"/>
    <n v="1"/>
    <n v="972.17391304347836"/>
  </r>
  <r>
    <x v="25"/>
    <n v="1"/>
    <n v="901.02608695652168"/>
  </r>
  <r>
    <x v="25"/>
    <n v="1"/>
    <n v="901.02608695652168"/>
  </r>
  <r>
    <x v="27"/>
    <n v="1"/>
    <n v="1582.608695652174"/>
  </r>
  <r>
    <x v="28"/>
    <n v="1"/>
    <n v="2056.521739130435"/>
  </r>
  <r>
    <x v="29"/>
    <n v="1"/>
    <n v="982.1652173913044"/>
  </r>
  <r>
    <x v="3"/>
    <n v="2"/>
    <n v="1023.5826086956522"/>
  </r>
  <r>
    <x v="30"/>
    <n v="3"/>
    <n v="759.65217391304361"/>
  </r>
  <r>
    <x v="31"/>
    <n v="2"/>
    <n v="671.87826086956534"/>
  </r>
  <r>
    <x v="32"/>
    <n v="1"/>
    <n v="876.62608695652182"/>
  </r>
  <r>
    <x v="33"/>
    <n v="2"/>
    <n v="2343.1826086956521"/>
  </r>
  <r>
    <x v="34"/>
    <n v="1"/>
    <n v="2055.8521739130438"/>
  </r>
  <r>
    <x v="24"/>
    <n v="1"/>
    <n v="423.8608695652174"/>
  </r>
  <r>
    <x v="30"/>
    <n v="2"/>
    <n v="759.65217391304361"/>
  </r>
  <r>
    <x v="35"/>
    <n v="15"/>
    <n v="2.6521739130434785"/>
  </r>
  <r>
    <x v="36"/>
    <n v="15"/>
    <n v="7.9304347826086952"/>
  </r>
  <r>
    <x v="37"/>
    <n v="15"/>
    <n v="4.2434782608695656"/>
  </r>
  <r>
    <x v="33"/>
    <n v="2"/>
    <n v="2343.1826086956521"/>
  </r>
  <r>
    <x v="30"/>
    <n v="1"/>
    <n v="759.65217391304361"/>
  </r>
  <r>
    <x v="17"/>
    <n v="40"/>
    <n v="4.7043478260869573"/>
  </r>
  <r>
    <x v="18"/>
    <n v="10"/>
    <n v="2.8173913043478267"/>
  </r>
  <r>
    <x v="38"/>
    <n v="5"/>
    <n v="121.41739130434783"/>
  </r>
  <r>
    <x v="39"/>
    <n v="2"/>
    <n v="78.96521739130435"/>
  </r>
  <r>
    <x v="40"/>
    <n v="1"/>
    <n v="498.34782608695656"/>
  </r>
  <r>
    <x v="20"/>
    <n v="1"/>
    <n v="634.78260869565224"/>
  </r>
  <r>
    <x v="17"/>
    <n v="50"/>
    <n v="4.7043478260869565"/>
  </r>
  <r>
    <x v="16"/>
    <n v="50"/>
    <n v="5.2173913043478262"/>
  </r>
  <r>
    <x v="41"/>
    <n v="2"/>
    <n v="1.7391304347826089"/>
  </r>
  <r>
    <x v="42"/>
    <n v="2"/>
    <n v="1.7391304347826089"/>
  </r>
  <r>
    <x v="43"/>
    <n v="1"/>
    <n v="1839.9478260869566"/>
  </r>
  <r>
    <x v="16"/>
    <n v="30"/>
    <n v="5.2173913043478262"/>
  </r>
  <r>
    <x v="16"/>
    <n v="50"/>
    <n v="5.2173913043478262"/>
  </r>
  <r>
    <x v="44"/>
    <n v="50"/>
    <n v="4.704347826086956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07344E-6022-4000-93C1-C5B1FCD0DD6E}" name="TablaDinámica3" cacheId="55"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49" firstHeaderRow="1" firstDataRow="1" firstDataCol="1"/>
  <pivotFields count="3">
    <pivotField axis="axisRow" showAll="0">
      <items count="46">
        <item x="6"/>
        <item x="2"/>
        <item x="1"/>
        <item x="32"/>
        <item x="30"/>
        <item x="31"/>
        <item x="3"/>
        <item x="4"/>
        <item x="29"/>
        <item x="28"/>
        <item x="33"/>
        <item x="34"/>
        <item x="27"/>
        <item x="0"/>
        <item x="43"/>
        <item x="7"/>
        <item x="9"/>
        <item x="5"/>
        <item x="8"/>
        <item x="25"/>
        <item x="26"/>
        <item x="10"/>
        <item x="13"/>
        <item x="12"/>
        <item x="11"/>
        <item x="14"/>
        <item x="40"/>
        <item x="35"/>
        <item x="18"/>
        <item x="17"/>
        <item x="37"/>
        <item x="16"/>
        <item x="44"/>
        <item x="36"/>
        <item x="15"/>
        <item x="38"/>
        <item x="39"/>
        <item x="19"/>
        <item x="24"/>
        <item x="23"/>
        <item x="42"/>
        <item x="41"/>
        <item x="21"/>
        <item x="20"/>
        <item x="22"/>
        <item t="default"/>
      </items>
    </pivotField>
    <pivotField dataField="1" showAll="0"/>
    <pivotField showAll="0"/>
  </pivotFields>
  <rowFields count="1">
    <field x="0"/>
  </rowFields>
  <rowItems count="4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t="grand">
      <x/>
    </i>
  </rowItems>
  <colItems count="1">
    <i/>
  </colItems>
  <dataFields count="1">
    <dataField name="Suma de CANTIDAD"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K40"/>
  <sheetViews>
    <sheetView tabSelected="1" zoomScale="91" zoomScaleNormal="91" workbookViewId="0">
      <selection activeCell="H15" sqref="H15"/>
    </sheetView>
  </sheetViews>
  <sheetFormatPr baseColWidth="10" defaultColWidth="11.42578125" defaultRowHeight="15" x14ac:dyDescent="0.25"/>
  <cols>
    <col min="1" max="1" width="28.42578125" customWidth="1"/>
    <col min="2" max="2" width="12.140625" bestFit="1" customWidth="1"/>
    <col min="3" max="3" width="55.140625" customWidth="1"/>
    <col min="4" max="4" width="18.5703125" customWidth="1"/>
    <col min="5" max="5" width="36.5703125" style="1" customWidth="1"/>
    <col min="6" max="6" width="18" style="1" bestFit="1" customWidth="1"/>
    <col min="7" max="7" width="22.5703125" style="2" customWidth="1"/>
    <col min="8" max="8" width="19.5703125" bestFit="1" customWidth="1"/>
    <col min="9" max="9" width="18.5703125" style="1" customWidth="1"/>
    <col min="10" max="10" width="13.85546875" bestFit="1" customWidth="1"/>
    <col min="11" max="11" width="15.140625" bestFit="1" customWidth="1"/>
  </cols>
  <sheetData>
    <row r="1" spans="1:11" ht="15.75" thickBot="1" x14ac:dyDescent="0.3">
      <c r="D1" s="31" t="s">
        <v>0</v>
      </c>
      <c r="H1" s="31" t="s">
        <v>1</v>
      </c>
    </row>
    <row r="2" spans="1:11" ht="15.75" thickBot="1" x14ac:dyDescent="0.3">
      <c r="A2" s="32" t="s">
        <v>2</v>
      </c>
      <c r="B2" s="33">
        <v>2</v>
      </c>
    </row>
    <row r="3" spans="1:11" ht="15" customHeight="1" thickBot="1" x14ac:dyDescent="0.3">
      <c r="A3" s="44" t="s">
        <v>3</v>
      </c>
      <c r="B3" s="45"/>
      <c r="C3" s="46"/>
      <c r="D3" s="34">
        <f>SUM(G:G)</f>
        <v>152525.20999999996</v>
      </c>
      <c r="E3" s="44" t="s">
        <v>4</v>
      </c>
      <c r="F3" s="45"/>
      <c r="G3" s="46"/>
      <c r="H3" s="34">
        <f>SUM(I:I)</f>
        <v>0</v>
      </c>
    </row>
    <row r="4" spans="1:11" ht="15" customHeight="1" thickBot="1" x14ac:dyDescent="0.3">
      <c r="A4" s="28" t="s">
        <v>5</v>
      </c>
      <c r="B4" s="29">
        <v>0.09</v>
      </c>
      <c r="C4" s="19" t="s">
        <v>6</v>
      </c>
      <c r="D4" s="16">
        <f>ROUND($D$3*B4,2)</f>
        <v>13727.27</v>
      </c>
      <c r="E4" s="30" t="s">
        <v>7</v>
      </c>
      <c r="F4" s="36"/>
      <c r="G4" s="19" t="s">
        <v>6</v>
      </c>
      <c r="H4" s="16">
        <f>ROUND($H$3*F4,2)</f>
        <v>0</v>
      </c>
    </row>
    <row r="5" spans="1:11" ht="15.75" thickBot="1" x14ac:dyDescent="0.3">
      <c r="A5" s="28" t="s">
        <v>8</v>
      </c>
      <c r="B5" s="29">
        <v>0.06</v>
      </c>
      <c r="C5" s="19" t="s">
        <v>9</v>
      </c>
      <c r="D5" s="16">
        <f>ROUND($D$3*B5,2)</f>
        <v>9151.51</v>
      </c>
      <c r="E5" s="30" t="s">
        <v>10</v>
      </c>
      <c r="F5" s="36"/>
      <c r="G5" s="19" t="s">
        <v>9</v>
      </c>
      <c r="H5" s="16">
        <f>ROUND($H$3*F5,2)</f>
        <v>0</v>
      </c>
    </row>
    <row r="6" spans="1:11" ht="15.75" thickBot="1" x14ac:dyDescent="0.3">
      <c r="A6" s="47" t="s">
        <v>11</v>
      </c>
      <c r="B6" s="48"/>
      <c r="C6" s="49"/>
      <c r="D6" s="16">
        <f>SUM(D3,D4,D5)</f>
        <v>175403.98999999996</v>
      </c>
      <c r="E6" s="47" t="s">
        <v>12</v>
      </c>
      <c r="F6" s="48"/>
      <c r="G6" s="49"/>
      <c r="H6" s="16">
        <f>SUM(H3,H4,H5)</f>
        <v>0</v>
      </c>
      <c r="J6" s="1"/>
      <c r="K6" s="1"/>
    </row>
    <row r="7" spans="1:11" ht="15.75" thickBot="1" x14ac:dyDescent="0.3">
      <c r="A7" s="17" t="s">
        <v>13</v>
      </c>
      <c r="B7" s="18">
        <v>0.21</v>
      </c>
      <c r="C7" s="19" t="s">
        <v>14</v>
      </c>
      <c r="D7" s="16">
        <f>ROUND($D$6*B7,2)</f>
        <v>36834.839999999997</v>
      </c>
      <c r="E7" s="20" t="s">
        <v>13</v>
      </c>
      <c r="F7" s="21">
        <f>B7</f>
        <v>0.21</v>
      </c>
      <c r="G7" s="19" t="s">
        <v>14</v>
      </c>
      <c r="H7" s="16">
        <f>ROUND($H$6*F7,2)</f>
        <v>0</v>
      </c>
    </row>
    <row r="8" spans="1:11" ht="15.75" thickBot="1" x14ac:dyDescent="0.3">
      <c r="A8" s="50" t="s">
        <v>15</v>
      </c>
      <c r="B8" s="51"/>
      <c r="C8" s="52"/>
      <c r="D8" s="22">
        <f>SUM(D6:D7)</f>
        <v>212238.82999999996</v>
      </c>
      <c r="E8" s="50" t="s">
        <v>16</v>
      </c>
      <c r="F8" s="51"/>
      <c r="G8" s="52"/>
      <c r="H8" s="22">
        <f>SUM(H6:H7)</f>
        <v>0</v>
      </c>
    </row>
    <row r="9" spans="1:11" ht="15.75" thickBot="1" x14ac:dyDescent="0.3"/>
    <row r="10" spans="1:11" ht="15.75" thickBot="1" x14ac:dyDescent="0.3">
      <c r="A10" s="23"/>
      <c r="F10" s="42" t="s">
        <v>17</v>
      </c>
      <c r="G10" s="43"/>
      <c r="H10" s="42" t="s">
        <v>18</v>
      </c>
      <c r="I10" s="43"/>
    </row>
    <row r="11" spans="1:11" x14ac:dyDescent="0.25">
      <c r="A11" s="24" t="s">
        <v>19</v>
      </c>
      <c r="B11" s="24" t="s">
        <v>20</v>
      </c>
      <c r="C11" s="24" t="s">
        <v>21</v>
      </c>
      <c r="D11" s="24" t="s">
        <v>22</v>
      </c>
      <c r="E11" s="25" t="s">
        <v>23</v>
      </c>
      <c r="F11" s="25" t="s">
        <v>24</v>
      </c>
      <c r="G11" s="24" t="s">
        <v>25</v>
      </c>
      <c r="H11" s="24" t="s">
        <v>26</v>
      </c>
      <c r="I11" s="24" t="s">
        <v>27</v>
      </c>
    </row>
    <row r="12" spans="1:11" s="8" customFormat="1" ht="30" x14ac:dyDescent="0.25">
      <c r="A12" s="37" t="s">
        <v>28</v>
      </c>
      <c r="B12" s="37"/>
      <c r="C12" s="38" t="s">
        <v>86</v>
      </c>
      <c r="D12" s="37"/>
      <c r="E12" s="39"/>
      <c r="F12" s="39"/>
      <c r="G12" s="40"/>
      <c r="H12" s="35"/>
      <c r="I12" s="41"/>
    </row>
    <row r="13" spans="1:11" s="8" customFormat="1" ht="30" x14ac:dyDescent="0.25">
      <c r="A13" s="37" t="s">
        <v>29</v>
      </c>
      <c r="B13" s="37"/>
      <c r="C13" s="38" t="s">
        <v>86</v>
      </c>
      <c r="D13" s="37"/>
      <c r="E13" s="39"/>
      <c r="F13" s="39"/>
      <c r="G13" s="40"/>
      <c r="H13" s="35"/>
      <c r="I13" s="41"/>
    </row>
    <row r="14" spans="1:11" ht="84.6" customHeight="1" x14ac:dyDescent="0.25">
      <c r="A14" s="12"/>
      <c r="B14" s="12"/>
      <c r="C14" s="13" t="s">
        <v>87</v>
      </c>
      <c r="D14" s="14" t="s">
        <v>30</v>
      </c>
      <c r="E14" s="15">
        <v>4</v>
      </c>
      <c r="F14" s="15">
        <v>1675.48</v>
      </c>
      <c r="G14" s="26">
        <f t="shared" ref="G14:G35" si="0">ROUND(E14*F14,2)</f>
        <v>6701.92</v>
      </c>
      <c r="H14" s="35"/>
      <c r="I14" s="27">
        <f t="shared" ref="I14:I35" si="1">ROUND(E14*H14,2)</f>
        <v>0</v>
      </c>
    </row>
    <row r="15" spans="1:11" ht="75" x14ac:dyDescent="0.25">
      <c r="A15" s="12"/>
      <c r="B15" s="12"/>
      <c r="C15" s="13" t="s">
        <v>88</v>
      </c>
      <c r="D15" s="14" t="s">
        <v>30</v>
      </c>
      <c r="E15" s="15">
        <v>2</v>
      </c>
      <c r="F15" s="15">
        <v>1389</v>
      </c>
      <c r="G15" s="26">
        <f t="shared" si="0"/>
        <v>2778</v>
      </c>
      <c r="H15" s="35"/>
      <c r="I15" s="27">
        <f t="shared" si="1"/>
        <v>0</v>
      </c>
    </row>
    <row r="16" spans="1:11" ht="75" x14ac:dyDescent="0.25">
      <c r="A16" s="12"/>
      <c r="B16" s="12"/>
      <c r="C16" s="13" t="s">
        <v>89</v>
      </c>
      <c r="D16" s="14" t="s">
        <v>30</v>
      </c>
      <c r="E16" s="15">
        <v>2</v>
      </c>
      <c r="F16" s="15">
        <v>1397.22</v>
      </c>
      <c r="G16" s="26">
        <f t="shared" si="0"/>
        <v>2794.44</v>
      </c>
      <c r="H16" s="35"/>
      <c r="I16" s="27">
        <f t="shared" ref="I16:I17" si="2">ROUND(E16*H16,2)</f>
        <v>0</v>
      </c>
    </row>
    <row r="17" spans="1:9" ht="60" x14ac:dyDescent="0.25">
      <c r="A17" s="12"/>
      <c r="B17" s="12"/>
      <c r="C17" s="13" t="s">
        <v>90</v>
      </c>
      <c r="D17" s="14" t="s">
        <v>30</v>
      </c>
      <c r="E17" s="15">
        <v>3</v>
      </c>
      <c r="F17" s="15">
        <v>2223.7800000000002</v>
      </c>
      <c r="G17" s="26">
        <f t="shared" si="0"/>
        <v>6671.34</v>
      </c>
      <c r="H17" s="35"/>
      <c r="I17" s="27">
        <f t="shared" si="2"/>
        <v>0</v>
      </c>
    </row>
    <row r="18" spans="1:9" ht="60" x14ac:dyDescent="0.25">
      <c r="A18" s="12"/>
      <c r="B18" s="12"/>
      <c r="C18" s="13" t="s">
        <v>91</v>
      </c>
      <c r="D18" s="14" t="s">
        <v>30</v>
      </c>
      <c r="E18" s="15">
        <v>5</v>
      </c>
      <c r="F18" s="15">
        <v>4447.57</v>
      </c>
      <c r="G18" s="26">
        <f t="shared" si="0"/>
        <v>22237.85</v>
      </c>
      <c r="H18" s="35"/>
      <c r="I18" s="27">
        <f t="shared" si="1"/>
        <v>0</v>
      </c>
    </row>
    <row r="19" spans="1:9" ht="60" x14ac:dyDescent="0.25">
      <c r="A19" s="12"/>
      <c r="B19" s="12"/>
      <c r="C19" s="13" t="s">
        <v>92</v>
      </c>
      <c r="D19" s="14" t="s">
        <v>30</v>
      </c>
      <c r="E19" s="15">
        <v>6</v>
      </c>
      <c r="F19" s="15">
        <v>5261.52</v>
      </c>
      <c r="G19" s="26">
        <f t="shared" si="0"/>
        <v>31569.119999999999</v>
      </c>
      <c r="H19" s="35"/>
      <c r="I19" s="27">
        <f t="shared" ref="I19" si="3">ROUND(E19*H19,2)</f>
        <v>0</v>
      </c>
    </row>
    <row r="20" spans="1:9" ht="41.45" customHeight="1" x14ac:dyDescent="0.25">
      <c r="A20" s="12"/>
      <c r="B20" s="12"/>
      <c r="C20" s="13" t="s">
        <v>92</v>
      </c>
      <c r="D20" s="14" t="s">
        <v>30</v>
      </c>
      <c r="E20" s="15">
        <v>5</v>
      </c>
      <c r="F20" s="15">
        <v>5703.35</v>
      </c>
      <c r="G20" s="26">
        <f t="shared" si="0"/>
        <v>28516.75</v>
      </c>
      <c r="H20" s="35"/>
      <c r="I20" s="27">
        <f t="shared" si="1"/>
        <v>0</v>
      </c>
    </row>
    <row r="21" spans="1:9" ht="75" x14ac:dyDescent="0.25">
      <c r="A21" s="12"/>
      <c r="B21" s="12"/>
      <c r="C21" s="13" t="s">
        <v>88</v>
      </c>
      <c r="D21" s="14" t="s">
        <v>30</v>
      </c>
      <c r="E21" s="15">
        <v>1</v>
      </c>
      <c r="F21" s="15">
        <v>1667.26</v>
      </c>
      <c r="G21" s="26">
        <f t="shared" si="0"/>
        <v>1667.26</v>
      </c>
      <c r="H21" s="35"/>
      <c r="I21" s="27">
        <f t="shared" si="1"/>
        <v>0</v>
      </c>
    </row>
    <row r="22" spans="1:9" ht="75" x14ac:dyDescent="0.25">
      <c r="A22" s="12"/>
      <c r="B22" s="12"/>
      <c r="C22" s="13" t="s">
        <v>93</v>
      </c>
      <c r="D22" s="14" t="s">
        <v>30</v>
      </c>
      <c r="E22" s="15">
        <v>1</v>
      </c>
      <c r="F22" s="15">
        <v>1397.22</v>
      </c>
      <c r="G22" s="26">
        <f t="shared" si="0"/>
        <v>1397.22</v>
      </c>
      <c r="H22" s="35"/>
      <c r="I22" s="27">
        <f t="shared" si="1"/>
        <v>0</v>
      </c>
    </row>
    <row r="23" spans="1:9" ht="75" x14ac:dyDescent="0.25">
      <c r="A23" s="12"/>
      <c r="B23" s="12"/>
      <c r="C23" s="13" t="s">
        <v>94</v>
      </c>
      <c r="D23" s="14" t="s">
        <v>30</v>
      </c>
      <c r="E23" s="15">
        <v>2</v>
      </c>
      <c r="F23" s="15">
        <v>3591.96</v>
      </c>
      <c r="G23" s="26">
        <f t="shared" si="0"/>
        <v>7183.92</v>
      </c>
      <c r="H23" s="35"/>
      <c r="I23" s="27">
        <f t="shared" si="1"/>
        <v>0</v>
      </c>
    </row>
    <row r="24" spans="1:9" ht="75" x14ac:dyDescent="0.25">
      <c r="A24" s="12"/>
      <c r="B24" s="12"/>
      <c r="C24" s="13" t="s">
        <v>95</v>
      </c>
      <c r="D24" s="14" t="s">
        <v>30</v>
      </c>
      <c r="E24" s="15">
        <v>1</v>
      </c>
      <c r="F24" s="15">
        <v>3477.26</v>
      </c>
      <c r="G24" s="26">
        <f t="shared" si="0"/>
        <v>3477.26</v>
      </c>
      <c r="H24" s="35"/>
      <c r="I24" s="27">
        <f t="shared" si="1"/>
        <v>0</v>
      </c>
    </row>
    <row r="25" spans="1:9" ht="75" x14ac:dyDescent="0.25">
      <c r="A25" s="12"/>
      <c r="B25" s="12"/>
      <c r="C25" s="13" t="s">
        <v>96</v>
      </c>
      <c r="D25" s="14" t="s">
        <v>30</v>
      </c>
      <c r="E25" s="15">
        <v>1</v>
      </c>
      <c r="F25" s="15">
        <v>3655.16</v>
      </c>
      <c r="G25" s="26">
        <f t="shared" si="0"/>
        <v>3655.16</v>
      </c>
      <c r="H25" s="35"/>
      <c r="I25" s="27">
        <f t="shared" si="1"/>
        <v>0</v>
      </c>
    </row>
    <row r="26" spans="1:9" ht="75" x14ac:dyDescent="0.25">
      <c r="A26" s="12"/>
      <c r="B26" s="12"/>
      <c r="C26" s="13" t="s">
        <v>97</v>
      </c>
      <c r="D26" s="14" t="s">
        <v>30</v>
      </c>
      <c r="E26" s="15">
        <v>1</v>
      </c>
      <c r="F26" s="15">
        <v>1667.26</v>
      </c>
      <c r="G26" s="26">
        <f t="shared" si="0"/>
        <v>1667.26</v>
      </c>
      <c r="H26" s="35"/>
      <c r="I26" s="27">
        <f t="shared" si="1"/>
        <v>0</v>
      </c>
    </row>
    <row r="27" spans="1:9" ht="75" x14ac:dyDescent="0.25">
      <c r="A27" s="12"/>
      <c r="B27" s="12"/>
      <c r="C27" s="13" t="s">
        <v>98</v>
      </c>
      <c r="D27" s="14" t="s">
        <v>30</v>
      </c>
      <c r="E27" s="15">
        <v>1</v>
      </c>
      <c r="F27" s="15">
        <v>2657.76</v>
      </c>
      <c r="G27" s="26">
        <f t="shared" si="0"/>
        <v>2657.76</v>
      </c>
      <c r="H27" s="35"/>
      <c r="I27" s="27">
        <f t="shared" si="1"/>
        <v>0</v>
      </c>
    </row>
    <row r="28" spans="1:9" ht="75" x14ac:dyDescent="0.25">
      <c r="A28" s="12"/>
      <c r="B28" s="12"/>
      <c r="C28" s="13" t="s">
        <v>97</v>
      </c>
      <c r="D28" s="14" t="s">
        <v>30</v>
      </c>
      <c r="E28" s="15">
        <v>1</v>
      </c>
      <c r="F28" s="15">
        <v>1667.26</v>
      </c>
      <c r="G28" s="26">
        <f t="shared" si="0"/>
        <v>1667.26</v>
      </c>
      <c r="H28" s="35"/>
      <c r="I28" s="27">
        <f t="shared" si="1"/>
        <v>0</v>
      </c>
    </row>
    <row r="29" spans="1:9" ht="75" x14ac:dyDescent="0.25">
      <c r="A29" s="12"/>
      <c r="B29" s="12"/>
      <c r="C29" s="13" t="s">
        <v>98</v>
      </c>
      <c r="D29" s="14" t="s">
        <v>30</v>
      </c>
      <c r="E29" s="15">
        <v>2</v>
      </c>
      <c r="F29" s="15">
        <v>3214.28</v>
      </c>
      <c r="G29" s="26">
        <f t="shared" si="0"/>
        <v>6428.56</v>
      </c>
      <c r="H29" s="35"/>
      <c r="I29" s="27">
        <f t="shared" si="1"/>
        <v>0</v>
      </c>
    </row>
    <row r="30" spans="1:9" ht="75" x14ac:dyDescent="0.25">
      <c r="A30" s="12"/>
      <c r="B30" s="12"/>
      <c r="C30" s="13" t="s">
        <v>99</v>
      </c>
      <c r="D30" s="14" t="s">
        <v>30</v>
      </c>
      <c r="E30" s="15">
        <v>1</v>
      </c>
      <c r="F30" s="15">
        <v>2778</v>
      </c>
      <c r="G30" s="26">
        <f t="shared" si="0"/>
        <v>2778</v>
      </c>
      <c r="H30" s="35"/>
      <c r="I30" s="27">
        <f t="shared" si="1"/>
        <v>0</v>
      </c>
    </row>
    <row r="31" spans="1:9" ht="75" x14ac:dyDescent="0.25">
      <c r="A31" s="12"/>
      <c r="B31" s="12"/>
      <c r="C31" s="13" t="s">
        <v>100</v>
      </c>
      <c r="D31" s="14" t="s">
        <v>30</v>
      </c>
      <c r="E31" s="15">
        <v>1</v>
      </c>
      <c r="F31" s="15">
        <v>2657.76</v>
      </c>
      <c r="G31" s="26">
        <f t="shared" si="0"/>
        <v>2657.76</v>
      </c>
      <c r="H31" s="35"/>
      <c r="I31" s="27">
        <f t="shared" si="1"/>
        <v>0</v>
      </c>
    </row>
    <row r="32" spans="1:9" ht="75" x14ac:dyDescent="0.25">
      <c r="A32" s="12"/>
      <c r="B32" s="12"/>
      <c r="C32" s="13" t="s">
        <v>99</v>
      </c>
      <c r="D32" s="14" t="s">
        <v>30</v>
      </c>
      <c r="E32" s="15">
        <v>3</v>
      </c>
      <c r="F32" s="15">
        <v>3334.52</v>
      </c>
      <c r="G32" s="26">
        <f t="shared" si="0"/>
        <v>10003.56</v>
      </c>
      <c r="H32" s="35"/>
      <c r="I32" s="27">
        <f t="shared" si="1"/>
        <v>0</v>
      </c>
    </row>
    <row r="33" spans="1:9" ht="75" x14ac:dyDescent="0.25">
      <c r="A33" s="12"/>
      <c r="B33" s="12"/>
      <c r="C33" s="13" t="s">
        <v>101</v>
      </c>
      <c r="D33" s="14" t="s">
        <v>30</v>
      </c>
      <c r="E33" s="15">
        <v>1</v>
      </c>
      <c r="F33" s="15">
        <v>1667.26</v>
      </c>
      <c r="G33" s="26">
        <f t="shared" si="0"/>
        <v>1667.26</v>
      </c>
      <c r="H33" s="35"/>
      <c r="I33" s="27">
        <f t="shared" si="1"/>
        <v>0</v>
      </c>
    </row>
    <row r="34" spans="1:9" ht="60" x14ac:dyDescent="0.25">
      <c r="A34" s="12"/>
      <c r="B34" s="12"/>
      <c r="C34" s="13" t="s">
        <v>91</v>
      </c>
      <c r="D34" s="14" t="s">
        <v>30</v>
      </c>
      <c r="E34" s="15">
        <v>1</v>
      </c>
      <c r="F34" s="15">
        <v>2778</v>
      </c>
      <c r="G34" s="26">
        <f t="shared" si="0"/>
        <v>2778</v>
      </c>
      <c r="H34" s="35"/>
      <c r="I34" s="27">
        <f t="shared" si="1"/>
        <v>0</v>
      </c>
    </row>
    <row r="35" spans="1:9" ht="56.1" customHeight="1" x14ac:dyDescent="0.25">
      <c r="A35" s="12"/>
      <c r="B35" s="12"/>
      <c r="C35" s="13" t="s">
        <v>102</v>
      </c>
      <c r="D35" s="14" t="s">
        <v>30</v>
      </c>
      <c r="E35" s="15">
        <v>5</v>
      </c>
      <c r="F35" s="15">
        <v>313.91000000000003</v>
      </c>
      <c r="G35" s="26">
        <f t="shared" si="0"/>
        <v>1569.55</v>
      </c>
      <c r="H35" s="35"/>
      <c r="I35" s="27">
        <f t="shared" si="1"/>
        <v>0</v>
      </c>
    </row>
    <row r="36" spans="1:9" x14ac:dyDescent="0.25">
      <c r="C36" s="4"/>
      <c r="G36" s="1"/>
      <c r="H36" s="1"/>
    </row>
    <row r="37" spans="1:9" x14ac:dyDescent="0.25">
      <c r="C37" s="4"/>
      <c r="G37" s="1"/>
      <c r="H37" s="1"/>
    </row>
    <row r="38" spans="1:9" x14ac:dyDescent="0.25">
      <c r="C38" s="4"/>
      <c r="G38" s="1"/>
      <c r="H38" s="1"/>
    </row>
    <row r="39" spans="1:9" x14ac:dyDescent="0.25">
      <c r="C39" s="4"/>
      <c r="G39" s="1"/>
      <c r="H39" s="1"/>
    </row>
    <row r="40" spans="1:9" x14ac:dyDescent="0.25">
      <c r="C40" s="4"/>
      <c r="G40" s="1"/>
      <c r="H40" s="1"/>
    </row>
  </sheetData>
  <sheetProtection algorithmName="SHA-512" hashValue="+/WVwgL5a2ETeznHvpDGw7yqOxoCA7d2xFiOEqQkCg+s32KGKgRG2s5VxL8AV4XvJEBgwCfscxAOnAMRhl8Ajg==" saltValue="syFfpMhHDh4Bkp1ZBV+cuQ==" spinCount="100000" sheet="1" objects="1" scenarios="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35" xr:uid="{FC113D1F-CE18-427C-84D1-4742EB6C1048}">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A4427-D2E4-4134-9421-1D1E74ABD921}">
  <dimension ref="A3:H49"/>
  <sheetViews>
    <sheetView topLeftCell="A21" zoomScale="80" zoomScaleNormal="80" workbookViewId="0">
      <selection activeCell="E4" sqref="E4:F47"/>
    </sheetView>
  </sheetViews>
  <sheetFormatPr baseColWidth="10" defaultRowHeight="15" x14ac:dyDescent="0.25"/>
  <cols>
    <col min="1" max="1" width="24.7109375" customWidth="1"/>
    <col min="2" max="2" width="17.28515625" bestFit="1" customWidth="1"/>
    <col min="4" max="4" width="31.140625" customWidth="1"/>
    <col min="5" max="5" width="16.7109375" customWidth="1"/>
    <col min="7" max="7" width="11.85546875" customWidth="1"/>
    <col min="8" max="8" width="13.140625" bestFit="1" customWidth="1"/>
  </cols>
  <sheetData>
    <row r="3" spans="1:7" x14ac:dyDescent="0.25">
      <c r="A3" s="6" t="s">
        <v>78</v>
      </c>
      <c r="B3" t="s">
        <v>82</v>
      </c>
      <c r="D3" s="8" t="s">
        <v>78</v>
      </c>
      <c r="E3" s="8" t="s">
        <v>82</v>
      </c>
      <c r="F3" t="s">
        <v>85</v>
      </c>
    </row>
    <row r="4" spans="1:7" x14ac:dyDescent="0.25">
      <c r="A4" s="7" t="s">
        <v>48</v>
      </c>
      <c r="B4">
        <v>1</v>
      </c>
      <c r="D4" t="s">
        <v>48</v>
      </c>
      <c r="E4">
        <v>1</v>
      </c>
      <c r="F4" s="5">
        <v>747.82608695652175</v>
      </c>
      <c r="G4" s="11">
        <f>E4*F4</f>
        <v>747.82608695652175</v>
      </c>
    </row>
    <row r="5" spans="1:7" x14ac:dyDescent="0.25">
      <c r="A5" s="7" t="s">
        <v>64</v>
      </c>
      <c r="B5">
        <v>5</v>
      </c>
      <c r="D5" t="s">
        <v>64</v>
      </c>
      <c r="E5">
        <v>5</v>
      </c>
      <c r="F5" s="5">
        <v>828.60869565217399</v>
      </c>
      <c r="G5" s="11">
        <f t="shared" ref="G5:G47" si="0">E5*F5</f>
        <v>4143.04347826087</v>
      </c>
    </row>
    <row r="6" spans="1:7" x14ac:dyDescent="0.25">
      <c r="A6" s="7" t="s">
        <v>63</v>
      </c>
      <c r="B6">
        <v>3</v>
      </c>
      <c r="D6" t="s">
        <v>63</v>
      </c>
      <c r="E6">
        <v>3</v>
      </c>
      <c r="F6" s="5">
        <v>1220.304347826087</v>
      </c>
      <c r="G6" s="11">
        <f t="shared" si="0"/>
        <v>3660.913043478261</v>
      </c>
    </row>
    <row r="7" spans="1:7" x14ac:dyDescent="0.25">
      <c r="A7" s="7" t="s">
        <v>46</v>
      </c>
      <c r="B7">
        <v>1</v>
      </c>
      <c r="D7" t="s">
        <v>46</v>
      </c>
      <c r="E7">
        <v>1</v>
      </c>
      <c r="F7" s="5">
        <v>876.62608695652182</v>
      </c>
      <c r="G7" s="11">
        <f t="shared" si="0"/>
        <v>876.62608695652182</v>
      </c>
    </row>
    <row r="8" spans="1:7" x14ac:dyDescent="0.25">
      <c r="A8" s="7" t="s">
        <v>44</v>
      </c>
      <c r="B8">
        <v>6</v>
      </c>
      <c r="D8" t="s">
        <v>44</v>
      </c>
      <c r="E8">
        <v>6</v>
      </c>
      <c r="F8" s="5">
        <v>759.65217391304361</v>
      </c>
      <c r="G8" s="11">
        <f t="shared" si="0"/>
        <v>4557.9130434782619</v>
      </c>
    </row>
    <row r="9" spans="1:7" x14ac:dyDescent="0.25">
      <c r="A9" s="7" t="s">
        <v>47</v>
      </c>
      <c r="B9">
        <v>2</v>
      </c>
      <c r="D9" t="s">
        <v>47</v>
      </c>
      <c r="E9">
        <v>2</v>
      </c>
      <c r="F9" s="5">
        <v>671.87826086956534</v>
      </c>
      <c r="G9" s="11">
        <f t="shared" si="0"/>
        <v>1343.7565217391307</v>
      </c>
    </row>
    <row r="10" spans="1:7" x14ac:dyDescent="0.25">
      <c r="A10" s="7" t="s">
        <v>45</v>
      </c>
      <c r="B10">
        <v>10</v>
      </c>
      <c r="D10" t="s">
        <v>45</v>
      </c>
      <c r="E10">
        <v>10</v>
      </c>
      <c r="F10" s="5">
        <v>1023.5826086956522</v>
      </c>
      <c r="G10" s="11">
        <f t="shared" si="0"/>
        <v>10235.826086956522</v>
      </c>
    </row>
    <row r="11" spans="1:7" x14ac:dyDescent="0.25">
      <c r="A11" s="7" t="s">
        <v>43</v>
      </c>
      <c r="B11">
        <v>5</v>
      </c>
      <c r="D11" t="s">
        <v>43</v>
      </c>
      <c r="E11">
        <v>6</v>
      </c>
      <c r="F11" s="5">
        <v>982.1652173913044</v>
      </c>
      <c r="G11" s="11">
        <f t="shared" si="0"/>
        <v>5892.9913043478264</v>
      </c>
    </row>
    <row r="12" spans="1:7" x14ac:dyDescent="0.25">
      <c r="A12" s="7" t="s">
        <v>75</v>
      </c>
      <c r="B12">
        <v>1</v>
      </c>
      <c r="D12" t="s">
        <v>38</v>
      </c>
      <c r="E12">
        <v>1</v>
      </c>
      <c r="F12" s="5">
        <v>2056.521739130435</v>
      </c>
      <c r="G12" s="11">
        <f t="shared" si="0"/>
        <v>2056.521739130435</v>
      </c>
    </row>
    <row r="13" spans="1:7" x14ac:dyDescent="0.25">
      <c r="A13" s="7" t="s">
        <v>38</v>
      </c>
      <c r="B13">
        <v>1</v>
      </c>
      <c r="D13" t="s">
        <v>41</v>
      </c>
      <c r="E13">
        <v>4</v>
      </c>
      <c r="F13" s="5">
        <v>2343.1826086956521</v>
      </c>
      <c r="G13" s="11">
        <f t="shared" si="0"/>
        <v>9372.7304347826084</v>
      </c>
    </row>
    <row r="14" spans="1:7" x14ac:dyDescent="0.25">
      <c r="A14" s="7" t="s">
        <v>41</v>
      </c>
      <c r="B14">
        <v>4</v>
      </c>
      <c r="D14" t="s">
        <v>39</v>
      </c>
      <c r="E14">
        <v>1</v>
      </c>
      <c r="F14" s="5">
        <v>2055.8521739130438</v>
      </c>
      <c r="G14" s="11">
        <f t="shared" si="0"/>
        <v>2055.8521739130438</v>
      </c>
    </row>
    <row r="15" spans="1:7" x14ac:dyDescent="0.25">
      <c r="A15" s="7" t="s">
        <v>39</v>
      </c>
      <c r="B15">
        <v>1</v>
      </c>
      <c r="D15" t="s">
        <v>37</v>
      </c>
      <c r="E15">
        <v>1</v>
      </c>
      <c r="F15" s="5">
        <v>1582.608695652174</v>
      </c>
      <c r="G15" s="11">
        <f t="shared" si="0"/>
        <v>1582.608695652174</v>
      </c>
    </row>
    <row r="16" spans="1:7" x14ac:dyDescent="0.25">
      <c r="A16" s="7" t="s">
        <v>37</v>
      </c>
      <c r="B16">
        <v>1</v>
      </c>
      <c r="D16" t="s">
        <v>40</v>
      </c>
      <c r="E16">
        <v>8</v>
      </c>
      <c r="F16" s="5">
        <v>1839.9478260869566</v>
      </c>
      <c r="G16" s="11">
        <f t="shared" si="0"/>
        <v>14719.582608695653</v>
      </c>
    </row>
    <row r="17" spans="1:7" x14ac:dyDescent="0.25">
      <c r="A17" s="7" t="s">
        <v>40</v>
      </c>
      <c r="B17">
        <v>8</v>
      </c>
      <c r="D17" t="s">
        <v>42</v>
      </c>
      <c r="E17">
        <v>1</v>
      </c>
      <c r="F17" s="5">
        <v>1839.9478260869566</v>
      </c>
      <c r="G17" s="11">
        <f t="shared" si="0"/>
        <v>1839.9478260869566</v>
      </c>
    </row>
    <row r="18" spans="1:7" x14ac:dyDescent="0.25">
      <c r="A18" s="7" t="s">
        <v>42</v>
      </c>
      <c r="B18">
        <v>1</v>
      </c>
      <c r="D18" t="s">
        <v>65</v>
      </c>
      <c r="E18">
        <v>2</v>
      </c>
      <c r="F18" s="5">
        <v>1698.7130434782609</v>
      </c>
      <c r="G18" s="11">
        <f t="shared" si="0"/>
        <v>3397.4260869565219</v>
      </c>
    </row>
    <row r="19" spans="1:7" x14ac:dyDescent="0.25">
      <c r="A19" s="7" t="s">
        <v>65</v>
      </c>
      <c r="B19">
        <v>2</v>
      </c>
      <c r="D19" t="s">
        <v>67</v>
      </c>
      <c r="E19">
        <v>1</v>
      </c>
      <c r="F19" s="5">
        <v>958.78260869565236</v>
      </c>
      <c r="G19" s="11">
        <f t="shared" si="0"/>
        <v>958.78260869565236</v>
      </c>
    </row>
    <row r="20" spans="1:7" x14ac:dyDescent="0.25">
      <c r="A20" s="7" t="s">
        <v>67</v>
      </c>
      <c r="B20">
        <v>1</v>
      </c>
      <c r="D20" t="s">
        <v>49</v>
      </c>
      <c r="E20">
        <v>5</v>
      </c>
      <c r="F20" s="5">
        <v>1102.1130434782608</v>
      </c>
      <c r="G20" s="11">
        <f t="shared" si="0"/>
        <v>5510.565217391304</v>
      </c>
    </row>
    <row r="21" spans="1:7" x14ac:dyDescent="0.25">
      <c r="A21" s="7" t="s">
        <v>49</v>
      </c>
      <c r="B21">
        <v>5</v>
      </c>
      <c r="D21" t="s">
        <v>66</v>
      </c>
      <c r="E21">
        <v>1</v>
      </c>
      <c r="F21" s="5">
        <v>687.96521739130446</v>
      </c>
      <c r="G21" s="11">
        <f t="shared" si="0"/>
        <v>687.96521739130446</v>
      </c>
    </row>
    <row r="22" spans="1:7" x14ac:dyDescent="0.25">
      <c r="A22" s="7" t="s">
        <v>66</v>
      </c>
      <c r="B22">
        <v>1</v>
      </c>
      <c r="D22" t="s">
        <v>73</v>
      </c>
      <c r="E22">
        <v>3</v>
      </c>
      <c r="F22" s="5">
        <v>901.02608695652168</v>
      </c>
      <c r="G22" s="11">
        <f t="shared" si="0"/>
        <v>2703.0782608695649</v>
      </c>
    </row>
    <row r="23" spans="1:7" x14ac:dyDescent="0.25">
      <c r="A23" s="7" t="s">
        <v>73</v>
      </c>
      <c r="B23">
        <v>3</v>
      </c>
      <c r="D23" t="s">
        <v>74</v>
      </c>
      <c r="E23">
        <v>1</v>
      </c>
      <c r="F23" s="5">
        <v>972.17391304347836</v>
      </c>
      <c r="G23" s="11">
        <f t="shared" si="0"/>
        <v>972.17391304347836</v>
      </c>
    </row>
    <row r="24" spans="1:7" x14ac:dyDescent="0.25">
      <c r="A24" s="7" t="s">
        <v>74</v>
      </c>
      <c r="B24">
        <v>1</v>
      </c>
      <c r="D24" t="s">
        <v>68</v>
      </c>
      <c r="E24">
        <v>1</v>
      </c>
      <c r="F24" s="5">
        <v>1284.1391304347826</v>
      </c>
      <c r="G24" s="11">
        <f t="shared" si="0"/>
        <v>1284.1391304347826</v>
      </c>
    </row>
    <row r="25" spans="1:7" x14ac:dyDescent="0.25">
      <c r="A25" s="7" t="s">
        <v>68</v>
      </c>
      <c r="B25">
        <v>1</v>
      </c>
      <c r="D25" t="s">
        <v>71</v>
      </c>
      <c r="E25">
        <v>1</v>
      </c>
      <c r="F25" s="5">
        <v>883.96521739130435</v>
      </c>
      <c r="G25" s="11">
        <f t="shared" si="0"/>
        <v>883.96521739130435</v>
      </c>
    </row>
    <row r="26" spans="1:7" x14ac:dyDescent="0.25">
      <c r="A26" s="7" t="s">
        <v>71</v>
      </c>
      <c r="B26">
        <v>1</v>
      </c>
      <c r="D26" t="s">
        <v>70</v>
      </c>
      <c r="E26">
        <v>1</v>
      </c>
      <c r="F26" s="5">
        <v>608.10434782608695</v>
      </c>
      <c r="G26" s="11">
        <f t="shared" si="0"/>
        <v>608.10434782608695</v>
      </c>
    </row>
    <row r="27" spans="1:7" x14ac:dyDescent="0.25">
      <c r="A27" s="7" t="s">
        <v>70</v>
      </c>
      <c r="B27">
        <v>1</v>
      </c>
      <c r="D27" t="s">
        <v>69</v>
      </c>
      <c r="E27">
        <v>1</v>
      </c>
      <c r="F27" s="5">
        <v>2234.7826086956525</v>
      </c>
      <c r="G27" s="11">
        <f t="shared" si="0"/>
        <v>2234.7826086956525</v>
      </c>
    </row>
    <row r="28" spans="1:7" x14ac:dyDescent="0.25">
      <c r="A28" s="7" t="s">
        <v>69</v>
      </c>
      <c r="B28">
        <v>1</v>
      </c>
      <c r="D28" t="s">
        <v>72</v>
      </c>
      <c r="E28">
        <v>1</v>
      </c>
      <c r="F28" s="5">
        <v>938.86956521739137</v>
      </c>
      <c r="G28" s="11">
        <f t="shared" si="0"/>
        <v>938.86956521739137</v>
      </c>
    </row>
    <row r="29" spans="1:7" x14ac:dyDescent="0.25">
      <c r="A29" s="7" t="s">
        <v>72</v>
      </c>
      <c r="B29">
        <v>1</v>
      </c>
      <c r="D29" t="s">
        <v>34</v>
      </c>
      <c r="E29">
        <v>1</v>
      </c>
      <c r="F29" s="5">
        <v>498.34782608695656</v>
      </c>
      <c r="G29" s="11">
        <f t="shared" si="0"/>
        <v>498.34782608695656</v>
      </c>
    </row>
    <row r="30" spans="1:7" x14ac:dyDescent="0.25">
      <c r="A30" s="7" t="s">
        <v>34</v>
      </c>
      <c r="B30">
        <v>1</v>
      </c>
      <c r="D30" t="s">
        <v>55</v>
      </c>
      <c r="E30">
        <v>15</v>
      </c>
      <c r="F30" s="5">
        <v>2.6521739130434785</v>
      </c>
      <c r="G30" s="11">
        <f t="shared" si="0"/>
        <v>39.782608695652179</v>
      </c>
    </row>
    <row r="31" spans="1:7" x14ac:dyDescent="0.25">
      <c r="A31" s="7" t="s">
        <v>55</v>
      </c>
      <c r="B31">
        <v>15</v>
      </c>
      <c r="D31" t="s">
        <v>51</v>
      </c>
      <c r="E31">
        <v>60</v>
      </c>
      <c r="F31" s="5">
        <v>2.8173913043478263</v>
      </c>
      <c r="G31" s="11">
        <f t="shared" si="0"/>
        <v>169.04347826086956</v>
      </c>
    </row>
    <row r="32" spans="1:7" x14ac:dyDescent="0.25">
      <c r="A32" s="7" t="s">
        <v>51</v>
      </c>
      <c r="B32">
        <v>60</v>
      </c>
      <c r="D32" t="s">
        <v>56</v>
      </c>
      <c r="E32">
        <v>140</v>
      </c>
      <c r="F32" s="5">
        <v>4.7043478260869565</v>
      </c>
      <c r="G32" s="11">
        <f t="shared" si="0"/>
        <v>658.60869565217388</v>
      </c>
    </row>
    <row r="33" spans="1:8" x14ac:dyDescent="0.25">
      <c r="A33" s="7" t="s">
        <v>56</v>
      </c>
      <c r="B33">
        <v>140</v>
      </c>
      <c r="D33" t="s">
        <v>54</v>
      </c>
      <c r="E33">
        <v>15</v>
      </c>
      <c r="F33" s="5">
        <v>4.2434782608695656</v>
      </c>
      <c r="G33" s="11">
        <f t="shared" si="0"/>
        <v>63.652173913043484</v>
      </c>
    </row>
    <row r="34" spans="1:8" x14ac:dyDescent="0.25">
      <c r="A34" s="7" t="s">
        <v>54</v>
      </c>
      <c r="B34">
        <v>15</v>
      </c>
      <c r="D34" t="s">
        <v>50</v>
      </c>
      <c r="E34">
        <v>180</v>
      </c>
      <c r="F34" s="5">
        <v>5.2173913043478262</v>
      </c>
      <c r="G34" s="11">
        <f t="shared" si="0"/>
        <v>939.13043478260875</v>
      </c>
    </row>
    <row r="35" spans="1:8" x14ac:dyDescent="0.25">
      <c r="A35" s="7" t="s">
        <v>50</v>
      </c>
      <c r="B35">
        <v>180</v>
      </c>
      <c r="D35" t="s">
        <v>76</v>
      </c>
      <c r="E35">
        <v>50</v>
      </c>
      <c r="F35" s="5">
        <v>4.7043478260869565</v>
      </c>
      <c r="G35" s="11">
        <f t="shared" si="0"/>
        <v>235.21739130434781</v>
      </c>
    </row>
    <row r="36" spans="1:8" x14ac:dyDescent="0.25">
      <c r="A36" s="7" t="s">
        <v>76</v>
      </c>
      <c r="B36">
        <v>50</v>
      </c>
      <c r="D36" t="s">
        <v>53</v>
      </c>
      <c r="E36">
        <v>15</v>
      </c>
      <c r="F36" s="5">
        <v>7.9304347826086952</v>
      </c>
      <c r="G36" s="11">
        <f t="shared" si="0"/>
        <v>118.95652173913042</v>
      </c>
    </row>
    <row r="37" spans="1:8" x14ac:dyDescent="0.25">
      <c r="A37" s="7" t="s">
        <v>53</v>
      </c>
      <c r="B37">
        <v>15</v>
      </c>
      <c r="D37" t="s">
        <v>52</v>
      </c>
      <c r="E37">
        <v>8</v>
      </c>
      <c r="F37" s="5">
        <v>35.313043478260873</v>
      </c>
      <c r="G37" s="11">
        <f t="shared" si="0"/>
        <v>282.50434782608698</v>
      </c>
    </row>
    <row r="38" spans="1:8" x14ac:dyDescent="0.25">
      <c r="A38" s="7" t="s">
        <v>52</v>
      </c>
      <c r="B38">
        <v>8</v>
      </c>
      <c r="D38" t="s">
        <v>36</v>
      </c>
      <c r="E38">
        <v>5</v>
      </c>
      <c r="F38" s="5">
        <v>121.41739130434783</v>
      </c>
      <c r="G38" s="11">
        <f t="shared" si="0"/>
        <v>607.08695652173913</v>
      </c>
    </row>
    <row r="39" spans="1:8" x14ac:dyDescent="0.25">
      <c r="A39" s="7" t="s">
        <v>36</v>
      </c>
      <c r="B39">
        <v>5</v>
      </c>
      <c r="D39" t="s">
        <v>35</v>
      </c>
      <c r="E39">
        <v>2</v>
      </c>
      <c r="F39" s="5">
        <v>78.96521739130435</v>
      </c>
      <c r="G39" s="11">
        <f t="shared" si="0"/>
        <v>157.9304347826087</v>
      </c>
    </row>
    <row r="40" spans="1:8" x14ac:dyDescent="0.25">
      <c r="A40" s="7" t="s">
        <v>35</v>
      </c>
      <c r="B40">
        <v>2</v>
      </c>
      <c r="D40" t="s">
        <v>83</v>
      </c>
      <c r="E40">
        <v>3</v>
      </c>
      <c r="F40" s="5">
        <v>1238.6173913043478</v>
      </c>
      <c r="G40" s="11">
        <f t="shared" si="0"/>
        <v>3715.8521739130438</v>
      </c>
    </row>
    <row r="41" spans="1:8" x14ac:dyDescent="0.25">
      <c r="A41" s="7" t="s">
        <v>83</v>
      </c>
      <c r="B41">
        <v>3</v>
      </c>
      <c r="D41" t="s">
        <v>60</v>
      </c>
      <c r="E41">
        <v>2</v>
      </c>
      <c r="F41" s="5">
        <v>423.8608695652174</v>
      </c>
      <c r="G41" s="11">
        <f t="shared" si="0"/>
        <v>847.7217391304348</v>
      </c>
    </row>
    <row r="42" spans="1:8" x14ac:dyDescent="0.25">
      <c r="A42" s="7" t="s">
        <v>60</v>
      </c>
      <c r="B42">
        <v>2</v>
      </c>
      <c r="D42" t="s">
        <v>59</v>
      </c>
      <c r="E42">
        <v>2</v>
      </c>
      <c r="F42" s="5">
        <v>429.33913043478265</v>
      </c>
      <c r="G42" s="11">
        <f t="shared" si="0"/>
        <v>858.67826086956529</v>
      </c>
    </row>
    <row r="43" spans="1:8" x14ac:dyDescent="0.25">
      <c r="A43" s="7" t="s">
        <v>59</v>
      </c>
      <c r="B43">
        <v>2</v>
      </c>
      <c r="D43" t="s">
        <v>57</v>
      </c>
      <c r="E43">
        <v>2</v>
      </c>
      <c r="F43" s="5">
        <v>1.7391304347826089</v>
      </c>
      <c r="G43" s="11">
        <f t="shared" si="0"/>
        <v>3.4782608695652177</v>
      </c>
    </row>
    <row r="44" spans="1:8" x14ac:dyDescent="0.25">
      <c r="A44" s="7" t="s">
        <v>57</v>
      </c>
      <c r="B44">
        <v>2</v>
      </c>
      <c r="D44" t="s">
        <v>58</v>
      </c>
      <c r="E44">
        <v>2</v>
      </c>
      <c r="F44" s="5">
        <v>1.7391304347826089</v>
      </c>
      <c r="G44" s="11">
        <f t="shared" si="0"/>
        <v>3.4782608695652177</v>
      </c>
    </row>
    <row r="45" spans="1:8" x14ac:dyDescent="0.25">
      <c r="A45" s="7" t="s">
        <v>58</v>
      </c>
      <c r="B45">
        <v>2</v>
      </c>
      <c r="D45" t="s">
        <v>62</v>
      </c>
      <c r="E45">
        <v>1</v>
      </c>
      <c r="F45" s="5">
        <v>214.99130434782612</v>
      </c>
      <c r="G45" s="11">
        <f t="shared" si="0"/>
        <v>214.99130434782612</v>
      </c>
    </row>
    <row r="46" spans="1:8" x14ac:dyDescent="0.25">
      <c r="A46" s="7" t="s">
        <v>62</v>
      </c>
      <c r="B46">
        <v>1</v>
      </c>
      <c r="D46" t="s">
        <v>61</v>
      </c>
      <c r="E46">
        <v>3</v>
      </c>
      <c r="F46" s="5">
        <v>634.78260869565224</v>
      </c>
      <c r="G46" s="11">
        <f t="shared" si="0"/>
        <v>1904.3478260869567</v>
      </c>
    </row>
    <row r="47" spans="1:8" x14ac:dyDescent="0.25">
      <c r="A47" s="7" t="s">
        <v>61</v>
      </c>
      <c r="B47">
        <v>3</v>
      </c>
      <c r="D47" t="s">
        <v>84</v>
      </c>
      <c r="E47">
        <v>1</v>
      </c>
      <c r="F47" s="5">
        <v>128.4</v>
      </c>
      <c r="G47" s="11">
        <f t="shared" si="0"/>
        <v>128.4</v>
      </c>
    </row>
    <row r="48" spans="1:8" x14ac:dyDescent="0.25">
      <c r="A48" s="7" t="s">
        <v>84</v>
      </c>
      <c r="B48">
        <v>1</v>
      </c>
      <c r="D48" t="s">
        <v>79</v>
      </c>
      <c r="E48">
        <v>575</v>
      </c>
      <c r="F48" s="5"/>
      <c r="G48" s="11">
        <f>SUM(G4:G47)</f>
        <v>94713.2</v>
      </c>
      <c r="H48" s="11">
        <f>G48*1.15</f>
        <v>108920.18</v>
      </c>
    </row>
    <row r="49" spans="1:2" x14ac:dyDescent="0.25">
      <c r="A49" s="7" t="s">
        <v>79</v>
      </c>
      <c r="B49">
        <v>575</v>
      </c>
    </row>
  </sheetData>
  <autoFilter ref="D3:F48" xr:uid="{03EA4427-D2E4-4134-9421-1D1E74ABD921}"/>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1BAB1-B88A-482C-AB26-CC9BFBA13856}">
  <sheetPr filterMode="1"/>
  <dimension ref="A1:C82"/>
  <sheetViews>
    <sheetView zoomScale="80" zoomScaleNormal="80" workbookViewId="0">
      <selection activeCell="E4" sqref="E4:F47"/>
    </sheetView>
  </sheetViews>
  <sheetFormatPr baseColWidth="10" defaultRowHeight="15" x14ac:dyDescent="0.25"/>
  <cols>
    <col min="1" max="1" width="90.5703125" customWidth="1"/>
  </cols>
  <sheetData>
    <row r="1" spans="1:3" s="9" customFormat="1" x14ac:dyDescent="0.25">
      <c r="A1" s="9" t="s">
        <v>77</v>
      </c>
      <c r="B1" s="9" t="s">
        <v>81</v>
      </c>
      <c r="C1" s="10" t="s">
        <v>80</v>
      </c>
    </row>
    <row r="2" spans="1:3" hidden="1" x14ac:dyDescent="0.25">
      <c r="A2" t="s">
        <v>40</v>
      </c>
      <c r="B2">
        <v>1</v>
      </c>
      <c r="C2">
        <v>1839.9478260869566</v>
      </c>
    </row>
    <row r="3" spans="1:3" hidden="1" x14ac:dyDescent="0.25">
      <c r="A3" t="s">
        <v>40</v>
      </c>
      <c r="B3">
        <v>1</v>
      </c>
      <c r="C3">
        <v>1839.9478260869566</v>
      </c>
    </row>
    <row r="4" spans="1:3" hidden="1" x14ac:dyDescent="0.25">
      <c r="A4" t="s">
        <v>40</v>
      </c>
      <c r="B4">
        <v>1</v>
      </c>
      <c r="C4">
        <v>1839.9478260869566</v>
      </c>
    </row>
    <row r="5" spans="1:3" hidden="1" x14ac:dyDescent="0.25">
      <c r="A5" t="s">
        <v>40</v>
      </c>
      <c r="B5">
        <v>4</v>
      </c>
      <c r="C5">
        <v>1839.9478260869566</v>
      </c>
    </row>
    <row r="6" spans="1:3" hidden="1" x14ac:dyDescent="0.25">
      <c r="A6" t="s">
        <v>40</v>
      </c>
      <c r="B6">
        <v>1</v>
      </c>
      <c r="C6">
        <v>1839.9478260869566</v>
      </c>
    </row>
    <row r="7" spans="1:3" hidden="1" x14ac:dyDescent="0.25">
      <c r="A7" t="s">
        <v>63</v>
      </c>
      <c r="B7">
        <v>1</v>
      </c>
      <c r="C7">
        <v>1220.304347826087</v>
      </c>
    </row>
    <row r="8" spans="1:3" hidden="1" x14ac:dyDescent="0.25">
      <c r="A8" t="s">
        <v>63</v>
      </c>
      <c r="B8">
        <v>1</v>
      </c>
      <c r="C8">
        <v>1220.304347826087</v>
      </c>
    </row>
    <row r="9" spans="1:3" hidden="1" x14ac:dyDescent="0.25">
      <c r="A9" t="s">
        <v>63</v>
      </c>
      <c r="B9">
        <v>1</v>
      </c>
      <c r="C9">
        <v>1220.304347826087</v>
      </c>
    </row>
    <row r="10" spans="1:3" hidden="1" x14ac:dyDescent="0.25">
      <c r="A10" t="s">
        <v>64</v>
      </c>
      <c r="B10">
        <v>1</v>
      </c>
      <c r="C10">
        <v>828.60869565217399</v>
      </c>
    </row>
    <row r="11" spans="1:3" hidden="1" x14ac:dyDescent="0.25">
      <c r="A11" t="s">
        <v>64</v>
      </c>
      <c r="B11">
        <v>1</v>
      </c>
      <c r="C11">
        <v>828.60869565217399</v>
      </c>
    </row>
    <row r="12" spans="1:3" hidden="1" x14ac:dyDescent="0.25">
      <c r="A12" t="s">
        <v>64</v>
      </c>
      <c r="B12">
        <v>1</v>
      </c>
      <c r="C12">
        <v>828.60869565217399</v>
      </c>
    </row>
    <row r="13" spans="1:3" hidden="1" x14ac:dyDescent="0.25">
      <c r="A13" t="s">
        <v>64</v>
      </c>
      <c r="B13">
        <v>1</v>
      </c>
      <c r="C13">
        <v>828.60869565217399</v>
      </c>
    </row>
    <row r="14" spans="1:3" hidden="1" x14ac:dyDescent="0.25">
      <c r="A14" t="s">
        <v>64</v>
      </c>
      <c r="B14">
        <v>1</v>
      </c>
      <c r="C14">
        <v>828.60869565217399</v>
      </c>
    </row>
    <row r="15" spans="1:3" hidden="1" x14ac:dyDescent="0.25">
      <c r="A15" t="s">
        <v>45</v>
      </c>
      <c r="B15">
        <v>3</v>
      </c>
      <c r="C15">
        <v>1023.5826086956522</v>
      </c>
    </row>
    <row r="16" spans="1:3" hidden="1" x14ac:dyDescent="0.25">
      <c r="A16" t="s">
        <v>43</v>
      </c>
      <c r="B16">
        <v>2</v>
      </c>
      <c r="C16">
        <v>982.1652173913044</v>
      </c>
    </row>
    <row r="17" spans="1:3" hidden="1" x14ac:dyDescent="0.25">
      <c r="A17" t="s">
        <v>45</v>
      </c>
      <c r="B17">
        <v>1</v>
      </c>
      <c r="C17">
        <v>1023.5826086956522</v>
      </c>
    </row>
    <row r="18" spans="1:3" hidden="1" x14ac:dyDescent="0.25">
      <c r="A18" t="s">
        <v>43</v>
      </c>
      <c r="B18">
        <v>1</v>
      </c>
      <c r="C18">
        <v>982.1652173913044</v>
      </c>
    </row>
    <row r="19" spans="1:3" hidden="1" x14ac:dyDescent="0.25">
      <c r="A19" t="s">
        <v>45</v>
      </c>
      <c r="B19">
        <v>1</v>
      </c>
      <c r="C19">
        <v>1023.5826086956522</v>
      </c>
    </row>
    <row r="20" spans="1:3" hidden="1" x14ac:dyDescent="0.25">
      <c r="A20" t="s">
        <v>45</v>
      </c>
      <c r="B20">
        <v>1</v>
      </c>
      <c r="C20">
        <v>1023.5826086956522</v>
      </c>
    </row>
    <row r="21" spans="1:3" hidden="1" x14ac:dyDescent="0.25">
      <c r="A21" t="s">
        <v>45</v>
      </c>
      <c r="B21">
        <v>1</v>
      </c>
      <c r="C21">
        <v>1023.5826086956522</v>
      </c>
    </row>
    <row r="22" spans="1:3" hidden="1" x14ac:dyDescent="0.25">
      <c r="A22" t="s">
        <v>43</v>
      </c>
      <c r="B22">
        <v>2</v>
      </c>
      <c r="C22">
        <v>982.1652173913044</v>
      </c>
    </row>
    <row r="23" spans="1:3" hidden="1" x14ac:dyDescent="0.25">
      <c r="A23" t="s">
        <v>45</v>
      </c>
      <c r="B23">
        <v>1</v>
      </c>
      <c r="C23">
        <v>1023.5826086956522</v>
      </c>
    </row>
    <row r="24" spans="1:3" hidden="1" x14ac:dyDescent="0.25">
      <c r="A24" t="s">
        <v>49</v>
      </c>
      <c r="B24">
        <v>1</v>
      </c>
      <c r="C24">
        <v>1102.1130434782608</v>
      </c>
    </row>
    <row r="25" spans="1:3" hidden="1" x14ac:dyDescent="0.25">
      <c r="A25" t="s">
        <v>49</v>
      </c>
      <c r="B25">
        <v>1</v>
      </c>
      <c r="C25">
        <v>1102.1130434782608</v>
      </c>
    </row>
    <row r="26" spans="1:3" hidden="1" x14ac:dyDescent="0.25">
      <c r="A26" t="s">
        <v>49</v>
      </c>
      <c r="B26">
        <v>1</v>
      </c>
      <c r="C26">
        <v>1102.1130434782608</v>
      </c>
    </row>
    <row r="27" spans="1:3" hidden="1" x14ac:dyDescent="0.25">
      <c r="A27" t="s">
        <v>49</v>
      </c>
      <c r="B27">
        <v>1</v>
      </c>
      <c r="C27">
        <v>1102.1130434782608</v>
      </c>
    </row>
    <row r="28" spans="1:3" hidden="1" x14ac:dyDescent="0.25">
      <c r="A28" t="s">
        <v>49</v>
      </c>
      <c r="B28">
        <v>1</v>
      </c>
      <c r="C28">
        <v>991.304347826087</v>
      </c>
    </row>
    <row r="29" spans="1:3" hidden="1" x14ac:dyDescent="0.25">
      <c r="A29" t="s">
        <v>48</v>
      </c>
      <c r="B29">
        <v>1</v>
      </c>
      <c r="C29">
        <v>747.82608695652175</v>
      </c>
    </row>
    <row r="30" spans="1:3" hidden="1" x14ac:dyDescent="0.25">
      <c r="A30" t="s">
        <v>65</v>
      </c>
      <c r="B30">
        <v>2</v>
      </c>
      <c r="C30">
        <v>1698.7130434782609</v>
      </c>
    </row>
    <row r="31" spans="1:3" hidden="1" x14ac:dyDescent="0.25">
      <c r="A31" t="s">
        <v>66</v>
      </c>
      <c r="B31">
        <v>1</v>
      </c>
      <c r="C31">
        <v>687.96521739130446</v>
      </c>
    </row>
    <row r="32" spans="1:3" hidden="1" x14ac:dyDescent="0.25">
      <c r="A32" t="s">
        <v>67</v>
      </c>
      <c r="B32">
        <v>1</v>
      </c>
      <c r="C32">
        <v>958.78260869565236</v>
      </c>
    </row>
    <row r="33" spans="1:3" hidden="1" x14ac:dyDescent="0.25">
      <c r="A33" t="s">
        <v>68</v>
      </c>
      <c r="B33">
        <v>1</v>
      </c>
      <c r="C33">
        <v>1284.1391304347826</v>
      </c>
    </row>
    <row r="34" spans="1:3" hidden="1" x14ac:dyDescent="0.25">
      <c r="A34" t="s">
        <v>69</v>
      </c>
      <c r="B34">
        <v>1</v>
      </c>
      <c r="C34">
        <v>2234.7826086956525</v>
      </c>
    </row>
    <row r="35" spans="1:3" hidden="1" x14ac:dyDescent="0.25">
      <c r="A35" t="s">
        <v>70</v>
      </c>
      <c r="B35">
        <v>1</v>
      </c>
      <c r="C35">
        <v>608.10434782608695</v>
      </c>
    </row>
    <row r="36" spans="1:3" hidden="1" x14ac:dyDescent="0.25">
      <c r="A36" t="s">
        <v>71</v>
      </c>
      <c r="B36">
        <v>1</v>
      </c>
      <c r="C36">
        <v>883.96521739130435</v>
      </c>
    </row>
    <row r="37" spans="1:3" hidden="1" x14ac:dyDescent="0.25">
      <c r="A37" t="s">
        <v>72</v>
      </c>
      <c r="B37">
        <v>1</v>
      </c>
      <c r="C37">
        <v>938.86956521739137</v>
      </c>
    </row>
    <row r="38" spans="1:3" hidden="1" x14ac:dyDescent="0.25">
      <c r="A38" t="s">
        <v>52</v>
      </c>
      <c r="B38">
        <v>8</v>
      </c>
      <c r="C38">
        <v>35.313043478260873</v>
      </c>
    </row>
    <row r="39" spans="1:3" hidden="1" x14ac:dyDescent="0.25">
      <c r="A39" t="s">
        <v>50</v>
      </c>
      <c r="B39">
        <v>50</v>
      </c>
      <c r="C39">
        <v>5.2173913043478262</v>
      </c>
    </row>
    <row r="40" spans="1:3" hidden="1" x14ac:dyDescent="0.25">
      <c r="A40" t="s">
        <v>56</v>
      </c>
      <c r="B40">
        <v>50</v>
      </c>
      <c r="C40">
        <v>4.7043478260869565</v>
      </c>
    </row>
    <row r="41" spans="1:3" hidden="1" x14ac:dyDescent="0.25">
      <c r="A41" t="s">
        <v>51</v>
      </c>
      <c r="B41">
        <v>50</v>
      </c>
      <c r="C41">
        <v>2.8173913043478263</v>
      </c>
    </row>
    <row r="42" spans="1:3" hidden="1" x14ac:dyDescent="0.25">
      <c r="A42" t="s">
        <v>83</v>
      </c>
      <c r="B42">
        <v>3</v>
      </c>
      <c r="C42">
        <v>1238.6173913043478</v>
      </c>
    </row>
    <row r="43" spans="1:3" x14ac:dyDescent="0.25">
      <c r="A43" t="s">
        <v>61</v>
      </c>
      <c r="B43">
        <v>1</v>
      </c>
      <c r="C43">
        <v>634.78260869565224</v>
      </c>
    </row>
    <row r="44" spans="1:3" x14ac:dyDescent="0.25">
      <c r="A44" t="s">
        <v>61</v>
      </c>
      <c r="B44">
        <v>1</v>
      </c>
      <c r="C44">
        <v>634.78260869565224</v>
      </c>
    </row>
    <row r="45" spans="1:3" hidden="1" x14ac:dyDescent="0.25">
      <c r="A45" t="s">
        <v>62</v>
      </c>
      <c r="B45">
        <v>1</v>
      </c>
      <c r="C45">
        <v>214.99130434782612</v>
      </c>
    </row>
    <row r="46" spans="1:3" hidden="1" x14ac:dyDescent="0.25">
      <c r="A46" t="s">
        <v>84</v>
      </c>
      <c r="B46">
        <v>1</v>
      </c>
      <c r="C46">
        <v>128.4</v>
      </c>
    </row>
    <row r="47" spans="1:3" hidden="1" x14ac:dyDescent="0.25">
      <c r="A47" t="s">
        <v>59</v>
      </c>
      <c r="B47">
        <v>2</v>
      </c>
      <c r="C47">
        <v>429.33913043478265</v>
      </c>
    </row>
    <row r="48" spans="1:3" hidden="1" x14ac:dyDescent="0.25">
      <c r="A48" t="s">
        <v>60</v>
      </c>
      <c r="B48">
        <v>1</v>
      </c>
      <c r="C48">
        <v>423.8608695652174</v>
      </c>
    </row>
    <row r="49" spans="1:3" hidden="1" x14ac:dyDescent="0.25">
      <c r="A49" t="s">
        <v>73</v>
      </c>
      <c r="B49">
        <v>1</v>
      </c>
      <c r="C49">
        <v>901.02608695652168</v>
      </c>
    </row>
    <row r="50" spans="1:3" hidden="1" x14ac:dyDescent="0.25">
      <c r="A50" t="s">
        <v>74</v>
      </c>
      <c r="B50">
        <v>1</v>
      </c>
      <c r="C50">
        <v>972.17391304347836</v>
      </c>
    </row>
    <row r="51" spans="1:3" hidden="1" x14ac:dyDescent="0.25">
      <c r="A51" t="s">
        <v>73</v>
      </c>
      <c r="B51">
        <v>1</v>
      </c>
      <c r="C51">
        <v>901.02608695652168</v>
      </c>
    </row>
    <row r="52" spans="1:3" hidden="1" x14ac:dyDescent="0.25">
      <c r="A52" t="s">
        <v>73</v>
      </c>
      <c r="B52">
        <v>1</v>
      </c>
      <c r="C52">
        <v>901.02608695652168</v>
      </c>
    </row>
    <row r="53" spans="1:3" hidden="1" x14ac:dyDescent="0.25">
      <c r="A53" t="s">
        <v>37</v>
      </c>
      <c r="B53">
        <v>1</v>
      </c>
      <c r="C53">
        <v>1582.608695652174</v>
      </c>
    </row>
    <row r="54" spans="1:3" hidden="1" x14ac:dyDescent="0.25">
      <c r="A54" t="s">
        <v>38</v>
      </c>
      <c r="B54">
        <v>1</v>
      </c>
      <c r="C54">
        <v>2056.521739130435</v>
      </c>
    </row>
    <row r="55" spans="1:3" hidden="1" x14ac:dyDescent="0.25">
      <c r="A55" t="s">
        <v>75</v>
      </c>
      <c r="B55">
        <v>1</v>
      </c>
      <c r="C55">
        <v>982.1652173913044</v>
      </c>
    </row>
    <row r="56" spans="1:3" hidden="1" x14ac:dyDescent="0.25">
      <c r="A56" t="s">
        <v>45</v>
      </c>
      <c r="B56">
        <v>2</v>
      </c>
      <c r="C56">
        <v>1023.5826086956522</v>
      </c>
    </row>
    <row r="57" spans="1:3" hidden="1" x14ac:dyDescent="0.25">
      <c r="A57" t="s">
        <v>44</v>
      </c>
      <c r="B57">
        <v>3</v>
      </c>
      <c r="C57">
        <v>759.65217391304361</v>
      </c>
    </row>
    <row r="58" spans="1:3" hidden="1" x14ac:dyDescent="0.25">
      <c r="A58" t="s">
        <v>47</v>
      </c>
      <c r="B58">
        <v>2</v>
      </c>
      <c r="C58">
        <v>671.87826086956534</v>
      </c>
    </row>
    <row r="59" spans="1:3" hidden="1" x14ac:dyDescent="0.25">
      <c r="A59" t="s">
        <v>46</v>
      </c>
      <c r="B59">
        <v>1</v>
      </c>
      <c r="C59">
        <v>876.62608695652182</v>
      </c>
    </row>
    <row r="60" spans="1:3" hidden="1" x14ac:dyDescent="0.25">
      <c r="A60" t="s">
        <v>41</v>
      </c>
      <c r="B60">
        <v>2</v>
      </c>
      <c r="C60">
        <v>2343.1826086956521</v>
      </c>
    </row>
    <row r="61" spans="1:3" hidden="1" x14ac:dyDescent="0.25">
      <c r="A61" t="s">
        <v>39</v>
      </c>
      <c r="B61">
        <v>1</v>
      </c>
      <c r="C61">
        <v>2055.8521739130438</v>
      </c>
    </row>
    <row r="62" spans="1:3" hidden="1" x14ac:dyDescent="0.25">
      <c r="A62" t="s">
        <v>60</v>
      </c>
      <c r="B62">
        <v>1</v>
      </c>
      <c r="C62">
        <v>423.8608695652174</v>
      </c>
    </row>
    <row r="63" spans="1:3" hidden="1" x14ac:dyDescent="0.25">
      <c r="A63" t="s">
        <v>44</v>
      </c>
      <c r="B63">
        <v>2</v>
      </c>
      <c r="C63">
        <v>759.65217391304361</v>
      </c>
    </row>
    <row r="64" spans="1:3" hidden="1" x14ac:dyDescent="0.25">
      <c r="A64" t="s">
        <v>55</v>
      </c>
      <c r="B64">
        <v>15</v>
      </c>
      <c r="C64">
        <v>2.6521739130434785</v>
      </c>
    </row>
    <row r="65" spans="1:3" hidden="1" x14ac:dyDescent="0.25">
      <c r="A65" t="s">
        <v>53</v>
      </c>
      <c r="B65">
        <v>15</v>
      </c>
      <c r="C65">
        <v>7.9304347826086952</v>
      </c>
    </row>
    <row r="66" spans="1:3" hidden="1" x14ac:dyDescent="0.25">
      <c r="A66" t="s">
        <v>54</v>
      </c>
      <c r="B66">
        <v>15</v>
      </c>
      <c r="C66">
        <v>4.2434782608695656</v>
      </c>
    </row>
    <row r="67" spans="1:3" hidden="1" x14ac:dyDescent="0.25">
      <c r="A67" t="s">
        <v>41</v>
      </c>
      <c r="B67">
        <v>2</v>
      </c>
      <c r="C67">
        <v>2343.1826086956521</v>
      </c>
    </row>
    <row r="68" spans="1:3" hidden="1" x14ac:dyDescent="0.25">
      <c r="A68" t="s">
        <v>44</v>
      </c>
      <c r="B68">
        <v>1</v>
      </c>
      <c r="C68">
        <v>759.65217391304361</v>
      </c>
    </row>
    <row r="69" spans="1:3" hidden="1" x14ac:dyDescent="0.25">
      <c r="A69" t="s">
        <v>56</v>
      </c>
      <c r="B69">
        <v>40</v>
      </c>
      <c r="C69">
        <v>4.7043478260869573</v>
      </c>
    </row>
    <row r="70" spans="1:3" hidden="1" x14ac:dyDescent="0.25">
      <c r="A70" t="s">
        <v>51</v>
      </c>
      <c r="B70">
        <v>10</v>
      </c>
      <c r="C70">
        <v>2.8173913043478267</v>
      </c>
    </row>
    <row r="71" spans="1:3" hidden="1" x14ac:dyDescent="0.25">
      <c r="A71" t="s">
        <v>36</v>
      </c>
      <c r="B71">
        <v>5</v>
      </c>
      <c r="C71">
        <v>121.41739130434783</v>
      </c>
    </row>
    <row r="72" spans="1:3" hidden="1" x14ac:dyDescent="0.25">
      <c r="A72" t="s">
        <v>35</v>
      </c>
      <c r="B72">
        <v>2</v>
      </c>
      <c r="C72">
        <v>78.96521739130435</v>
      </c>
    </row>
    <row r="73" spans="1:3" hidden="1" x14ac:dyDescent="0.25">
      <c r="A73" t="s">
        <v>34</v>
      </c>
      <c r="B73">
        <v>1</v>
      </c>
      <c r="C73">
        <v>498.34782608695656</v>
      </c>
    </row>
    <row r="74" spans="1:3" x14ac:dyDescent="0.25">
      <c r="A74" t="s">
        <v>61</v>
      </c>
      <c r="B74">
        <v>1</v>
      </c>
      <c r="C74">
        <v>634.78260869565224</v>
      </c>
    </row>
    <row r="75" spans="1:3" hidden="1" x14ac:dyDescent="0.25">
      <c r="A75" t="s">
        <v>56</v>
      </c>
      <c r="B75">
        <v>50</v>
      </c>
      <c r="C75">
        <v>4.7043478260869565</v>
      </c>
    </row>
    <row r="76" spans="1:3" hidden="1" x14ac:dyDescent="0.25">
      <c r="A76" t="s">
        <v>50</v>
      </c>
      <c r="B76">
        <v>50</v>
      </c>
      <c r="C76">
        <v>5.2173913043478262</v>
      </c>
    </row>
    <row r="77" spans="1:3" hidden="1" x14ac:dyDescent="0.25">
      <c r="A77" t="s">
        <v>58</v>
      </c>
      <c r="B77">
        <v>2</v>
      </c>
      <c r="C77">
        <v>1.7391304347826089</v>
      </c>
    </row>
    <row r="78" spans="1:3" hidden="1" x14ac:dyDescent="0.25">
      <c r="A78" t="s">
        <v>57</v>
      </c>
      <c r="B78">
        <v>2</v>
      </c>
      <c r="C78">
        <v>1.7391304347826089</v>
      </c>
    </row>
    <row r="79" spans="1:3" hidden="1" x14ac:dyDescent="0.25">
      <c r="A79" t="s">
        <v>42</v>
      </c>
      <c r="B79">
        <v>1</v>
      </c>
      <c r="C79">
        <v>1839.9478260869566</v>
      </c>
    </row>
    <row r="80" spans="1:3" hidden="1" x14ac:dyDescent="0.25">
      <c r="A80" t="s">
        <v>50</v>
      </c>
      <c r="B80">
        <v>30</v>
      </c>
      <c r="C80">
        <v>5.2173913043478262</v>
      </c>
    </row>
    <row r="81" spans="1:3" hidden="1" x14ac:dyDescent="0.25">
      <c r="A81" t="s">
        <v>50</v>
      </c>
      <c r="B81">
        <v>50</v>
      </c>
      <c r="C81">
        <v>5.2173913043478262</v>
      </c>
    </row>
    <row r="82" spans="1:3" hidden="1" x14ac:dyDescent="0.25">
      <c r="A82" t="s">
        <v>76</v>
      </c>
      <c r="B82">
        <v>50</v>
      </c>
      <c r="C82">
        <v>4.7043478260869565</v>
      </c>
    </row>
  </sheetData>
  <autoFilter xmlns:x14="http://schemas.microsoft.com/office/spreadsheetml/2009/9/main" ref="A1:D82" xr:uid="{ED11BAB1-B88A-482C-AB26-CC9BFBA13856}">
    <filterColumn colId="0">
      <mc:AlternateContent xmlns:mc="http://schemas.openxmlformats.org/markup-compatibility/2006">
        <mc:Choice Requires="x14">
          <filters>
            <x14:filter val="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filters>
        </mc:Choice>
        <mc:Fallback>
          <customFilters>
            <customFilter val=""/>
            <customFilter operator="notEqual" val=" "/>
          </customFilters>
        </mc:Fallback>
      </mc:AlternateContent>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5" sqref="B15"/>
    </sheetView>
  </sheetViews>
  <sheetFormatPr baseColWidth="10" defaultColWidth="11.42578125" defaultRowHeight="15" x14ac:dyDescent="0.25"/>
  <cols>
    <col min="2" max="2" width="67.5703125" customWidth="1"/>
  </cols>
  <sheetData>
    <row r="1" spans="2:2" x14ac:dyDescent="0.25">
      <c r="B1" s="3" t="s">
        <v>31</v>
      </c>
    </row>
    <row r="2" spans="2:2" x14ac:dyDescent="0.25">
      <c r="B2" s="3" t="s">
        <v>32</v>
      </c>
    </row>
    <row r="3" spans="2:2" x14ac:dyDescent="0.25">
      <c r="B3" s="3" t="s">
        <v>33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CERTO</vt:lpstr>
      <vt:lpstr>Hoja4</vt:lpstr>
      <vt:lpstr>Hoja1</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2025-08-27T07:46:37Z</dcterms:created>
  <dcterms:modified xsi:type="dcterms:W3CDTF">2025-10-13T07:47:41Z</dcterms:modified>
</cp:coreProperties>
</file>