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hidePivotFieldList="1" defaultThemeVersion="202300"/>
  <xr:revisionPtr revIDLastSave="0" documentId="8_{E3E73EBA-EC9F-4BC9-8B02-D7B11D4D2158}" xr6:coauthVersionLast="47" xr6:coauthVersionMax="47" xr10:uidLastSave="{00000000-0000-0000-0000-000000000000}"/>
  <bookViews>
    <workbookView xWindow="-120" yWindow="-120" windowWidth="29040" windowHeight="15720" xr2:uid="{7816EA40-EC59-4404-AF0E-2C5CACE98347}"/>
  </bookViews>
  <sheets>
    <sheet name="CERTO" sheetId="1" r:id="rId1"/>
    <sheet name="Hoja4" sheetId="6" state="hidden" r:id="rId2"/>
    <sheet name="Hoja1" sheetId="3" state="hidden" r:id="rId3"/>
    <sheet name="Glosario" sheetId="2" r:id="rId4"/>
  </sheets>
  <definedNames>
    <definedName name="_xlnm._FilterDatabase" localSheetId="0" hidden="1">CERTO!$A$11:$I$57</definedName>
    <definedName name="_xlnm._FilterDatabase" localSheetId="2" hidden="1">Hoja1!$A$1:$D$82</definedName>
    <definedName name="_xlnm._FilterDatabase" localSheetId="1" hidden="1">Hoja4!$D$3:$F$48</definedName>
  </definedNames>
  <calcPr calcId="191029"/>
  <pivotCaches>
    <pivotCache cacheId="54"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 i="1" l="1"/>
  <c r="I17" i="1"/>
  <c r="I18" i="1"/>
  <c r="I19" i="1"/>
  <c r="G16" i="1"/>
  <c r="G17" i="1"/>
  <c r="G18" i="1"/>
  <c r="G19" i="1"/>
  <c r="I15" i="1"/>
  <c r="H48" i="6" l="1"/>
  <c r="G48" i="6"/>
  <c r="G5" i="6"/>
  <c r="G6" i="6"/>
  <c r="G7" i="6"/>
  <c r="G8" i="6"/>
  <c r="G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 i="6"/>
  <c r="G15" i="1"/>
  <c r="I14" i="1" l="1"/>
  <c r="F7" i="1"/>
  <c r="H3" i="1" l="1"/>
  <c r="H5" i="1" l="1"/>
  <c r="H4" i="1"/>
  <c r="H6" i="1" l="1"/>
  <c r="H7" i="1" s="1"/>
  <c r="H8" i="1" s="1"/>
  <c r="G14" i="1" l="1"/>
  <c r="D3" i="1" s="1"/>
  <c r="D5" i="1" l="1"/>
  <c r="D4" i="1"/>
  <c r="D6" i="1" l="1"/>
  <c r="D7" i="1" s="1"/>
  <c r="D8" i="1" s="1"/>
</calcChain>
</file>

<file path=xl/sharedStrings.xml><?xml version="1.0" encoding="utf-8"?>
<sst xmlns="http://schemas.openxmlformats.org/spreadsheetml/2006/main" count="231" uniqueCount="93">
  <si>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</si>
  <si>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</si>
  <si>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</si>
  <si>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</si>
  <si>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</si>
  <si>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</si>
  <si>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</si>
  <si>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</si>
  <si>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</si>
  <si>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</si>
  <si>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</si>
  <si>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</si>
  <si>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</si>
  <si>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</si>
  <si>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</si>
  <si>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</si>
  <si>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</si>
  <si>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</si>
  <si>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</si>
  <si>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</si>
  <si>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</si>
  <si>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</si>
  <si>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</si>
  <si>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</si>
  <si>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</si>
  <si>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</si>
  <si>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</si>
  <si>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</si>
  <si>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1</t>
  </si>
  <si>
    <t>1.1</t>
  </si>
  <si>
    <t>Unidad</t>
  </si>
  <si>
    <t>Campos a rellenar por Metro</t>
  </si>
  <si>
    <t>Campos a rellenar por el ofertante</t>
  </si>
  <si>
    <t>Campos calculados</t>
  </si>
  <si>
    <t>Bastidor para armario SP1500 Sarralle de longitud 726 mm y 720 mm de profundidad) de Hext 1500 mm y hint 1400mm. SARRALLE 1211030 SERIE SP1500</t>
  </si>
  <si>
    <t>Cajones para armarios Sarralle modelo SP, de dimensiones útiles 612 mm x 612 mm de guía simple. Altura 75 mm, capacidad 100 Kg y apertura 90%. SARRALLE 1513150/SP75/GS F</t>
  </si>
  <si>
    <t>Cajones para armarios Sarralle modelo SP, de dimensiones útiles 612 mm x 612 mm de guía simple. Altura 250 mm, capacidad 100 Kg y apertura 90%. SARRALLE 1513750/SP250/GS F</t>
  </si>
  <si>
    <t>Armario metálico de chapa de acero para grandes cargas (1650 Kg) de dimensiones L1000xF600xH1950 mm color gris. 2 puertas batientes y lisas color azul. 4 estantes (carga max por estante 160 Kg). Cerradura de seguridad con 2 llaves. PLASTIPOL APP 146222016</t>
  </si>
  <si>
    <t>Armario metálico de chapa de acero para grandes cargas (1650 Kg) de dimensiones L1000xF600xH1950 mm color gris. 2 puertas batientes de paneles perforados color azul. 2 estantes (carga max por estante 160 Kg).4 cajones (carga máx por cajón 110 Kg) extraíbles 100%. Panel para herramienta. Cerradura de seguridad con 2 llaves. PLASTIPOL APP 14633016</t>
  </si>
  <si>
    <t>Armario metálico de chapa de acero para grandes cargas (1650 Kg) de dimensiones L1000xF600xH1950 mm color gris. 2 puertas batientes de paneles perforados color azul. 3 estantes (carga max por estante 160 Kg).2 cajones (carga máx por cajón 110 Kg) extraíbles 100%. Panel para herramienta. Cerradura de seguridad con 2 llaves. PLASTIPOL APP-14613016</t>
  </si>
  <si>
    <t>Armario metálico de chapa de acero para grandes cargas (1650 Kg) de dimensiones L1000xF600xH1950 mm color gris. 2 puertas batientes y lisas color gris. 4 estantes (carga max por estante 160 Kg). Cerradura de seguridad con 2 llaves. PLASTIPOL APP-146222013</t>
  </si>
  <si>
    <t>Armario metálico de chapa de acero para grandes cargas (1650 Kg) de dimensiones L1000xF600xH1950 mm color gris. 2 puertas batientes de paneles perforados color azul. 3 estantes (carga max por estante 160 Kg) y 3 cajones. Cerradura de seguridad con 2 llaves. PLASTIPOL APP-146264016</t>
  </si>
  <si>
    <t>Armario metálico de chapa de acero para grandes cargas (1650 Kg) de dimensiones L1000xF600xH1950 mm color gris. 2 puertas batientes y lisas. 2 estantes (carga max por estante 160 Kg). Cerradura de seguridad con 2 llaves y 5 cajones. PLASTIPOL APP-146282016</t>
  </si>
  <si>
    <t>Armario metálico color gris para cargas con abertura frontal de dimensiones 1000x450x1980 mm. 7 estantes de dimensiones 943x364x25 mm cada uno, carga máxima por estante 40 Kg. Incluidas 32 cajas de 210x350/300x200 mm cada una color azul. Cerradura con 2 llaves. Puerta con tirador PLASTIPOL AP-7</t>
  </si>
  <si>
    <t>Armario metálico color gris con abertura frontal de dimensiones 1000x450x1980 mm. 4 estantes de dimensiones 995x362x25 mm cada uno, carga máxima por estante 40 Kg.  Cerradura con 2 llaves. Puerta con tirador. PLASTIPOL AP-7/8</t>
  </si>
  <si>
    <t>Armario metálico color gris para cargas con abertura frontal de dimensiones 1000x450x1980 mm. 7 estantes de dimensiones 943x364x25 mm cada uno, carga máxima por estante 40 Kg. Incluidas 20 cajas de 210x350/300x200 mm cada una color azul y 24 cajas de 160x340/300x130 mm cada una color rojo. Cerradura con 2 llaves. Puerta con tirador. PLASTIPOL AP-8</t>
  </si>
  <si>
    <t>Armario metálico color gris con 2 puertas correderas de dimensiones 1200x450x1980 mm. 4 estantes de dimensiones 1200x400x25 mm cada uno.  Cerradura con 2 llaves. PLASTIPOL APC-201245</t>
  </si>
  <si>
    <t>Armario metálico color gris con abertura frontal de dimensiones 500x450x1000 mm. 2 estantes y 1 cajón cada uno, carga máxima cajón 30 Kg.  Cerradura con 2 llaves. PLASTIPOL WS-52N</t>
  </si>
  <si>
    <t>Armario de seguridad para productos inflamables tipo 90. Peso (kg): 120. Volumen (l): 180. Dimensiones externas: 1.100 x 520 x 620 mm. Tipo de puertas: Batientes con cierre automático. Anchura1.100 mm. Certificado según EN 14470-1. CONTEROL COMBISTORAGE</t>
  </si>
  <si>
    <t>Armario para productos químicos, color del cuerpo gris antracita (RAL 7016), con puertas batientes en amarillo seguridad (RAL 1004). Cuerpo exterior fabricado en chapa de acero de alta calidad, resistente a los arañazos y superficie recubierta en polvo. Puertas que se pueden bloquear con cerradura de cilindro integrada en el asa giratoria. Pies ajustables para salvar las irregularidades del suelo. Ventilación natural gracias a aperturas para la ventilación en la parte inferior del armario. Anchura (externa) 1055,00 mm, Profundidad (externa) 520,00 mm, Altura (externa) 1950,00 mm, Anchura (interna) 996,00 mm, Profundidad (interna) 493,00 mm, Altura (interior) 1835,00 mm. Carga distribuida 421,00 kg/m². Carga máxima 600 kg. Número de puertas 2. Profundidad con las puertas abiertas 1026 mm. Equipamiento interior: 3x bandeja, 1x bandeja perforada, 1x cubeto de retención (V=33.0L) ASECOS CS 195 105</t>
  </si>
  <si>
    <t>Caja de plástico apilable con abertura frontal, de dimensiones 490/440 x 300 x 180 mm. Color azul. Asa frontal ergonómica. Volumen 23 litros. PLASTIPOL K-200/1 AZ</t>
  </si>
  <si>
    <t>Caja de plástico apilable con abertura frontal, de dimensiones 340/300 x 150 x 130 mm. Color azul. Asa frontal ergonómica. Volumen 5,5 litros. PLASTIPOL K-200/3L GRIS</t>
  </si>
  <si>
    <t>Caja de plástico apilable con abertura frontal, de dimensiones 700 x 437 x 300 mm. Color gris antracita. Material Polipropileno reciclado. Asa frontal ergonómica. PLASTIPOL K-300/00</t>
  </si>
  <si>
    <t>Caja de plástico apilable con abertura frontal, de dimensiones 500/450 x 310 x 200 mm. Color gris. Asa frontal ergonómica. Volumen 28 litros. PLASTIPOL K-300/1</t>
  </si>
  <si>
    <t>Caja de plástico apilable con abertura frontal, de dimensiones 350/300 x 210 x 200 mm. Color gris. Asa frontal ergonómica. Volumen 12 litros. PLASTIPOL K-300/2H</t>
  </si>
  <si>
    <t>Caja de plástico apilable con abertura frontal, de dimensiones 260/220 x 160 x 150 mm. Color gris. Asa frontal ergonómica. Volumen 5 litros. PLASTIPOL K-300/3H</t>
  </si>
  <si>
    <t>Caja de plástico apilable con abertura frontal, de dimensiones 340/300 x 210 x 150 mm. Color azul. Asa frontal ergonómica. Volumen 9 litros. PLASTIPOL K-400/2 AZ</t>
  </si>
  <si>
    <t>Paquete de 50 etiquetas cartulina blanca de 140 g/m2 PLASTIPOL EK-200/1</t>
  </si>
  <si>
    <t>Paquete de 50 etiquetas cartulina blanca de 140 g/m2 PLASTIPOL EK-200/2</t>
  </si>
  <si>
    <t>Expositor de pared metálico de 10 filas con cajas de abertura frontal de medidas L785xF200xH1000 mm. Se incluyen 56 cajas de 75x160/140x105 para clasificar pequeño material. Se incluyen las guías necesarias para instalar en bastidor y soporte bastidor para equipar con pies (tapones incluidos). PLASTIPOL PR-10/4</t>
  </si>
  <si>
    <t>Expositor de pared metálico de 10 filas con cajas de abertura frontal de medidas L785xF150xH1000 mm. Se incluyen 70 cajas de 105x90/70x50 para clasificar pequeño material. Se incluyen las guías necesarias para instalar en bastidor y soporte bastidor para equipar con pies (tapones incluidos). PLASTIPOL PR-10/5</t>
  </si>
  <si>
    <t>Portarrollos vertical con soporte de acero, 2 cuchillas diferentes e intercambiables, y 3 ruedas de caucho. Peso máximo de 150 kg. Apto para bobinas de burbuja, foam y cartón ondulado. Una cuchilla circular para cortar papel kraft y cartón ondulado y otra cuchilla clásica para burbuja y espuma.Ancho del corte 125 cm, Profundidad 115 cm, Alto 170 cm, Diámetro máximo del rollo 85 cm, Material Acero, uso 1 rollo, peso máximo del rollo 150 kg.  LEGRO M9PGPVL125</t>
  </si>
  <si>
    <t>Portarrollos fabricado de acero para soportar bobinas de papel pesadas.Corte de papel rápido y limpio con una cuchilla, permitiendo obtener hojas de papel del tamaño deseado en cada momento. Vertical. Altura regulable: Permite regular la altura de la bobina de papel, siendo compatible con bobinas de 140 cm. Movilidad: Con ruedas incorporadas para facilitar su transporte. KRAFT PPK140</t>
  </si>
  <si>
    <t>Armario formado por 8 nichos de carga, 4 filas 2 columnas, de dimensiones 1800 x 950 x 500. Fabricados en acero laminado en frío de 0,6 mm de espesor. Incuir ompartimento de 15 centimetros cerrado con llave de seguridad para alojamiento de la instalación eléctrica. Base de enchufe tipo schuko en cada casillero. Color gris. SETROC CH4 40-2</t>
  </si>
  <si>
    <t>Armario formado por 4 nichos de carga, 4 filas 1 columna, de dimensiones 1800 x 500 x 500. Fabricados en acero laminado en frío de 0,6 mm de espesor. Incuir ompartimento de 15 centimetros cerrado con llave de seguridad para alojamiento de la instalación eléctrica. Base de enchufe tipo schuko en cada casillero. Color gris. SETROC CH4 40-1</t>
  </si>
  <si>
    <t>ARMARIO METÁLICO TALLER PLASTIPOL APP-147112013</t>
  </si>
  <si>
    <t>ARMARIOS EXPOSITORES CON PERSIANA - SERIE PERFO CON EQUIPAMIENTO DE SERIE SARRALLE 135120 0-PER F O-1500</t>
  </si>
  <si>
    <t>ARMARIO METÁLICO TALLER PLASTIPOL RS-2</t>
  </si>
  <si>
    <t>BANCO DE TRABAJO SARRALLE 1092000 / REF BPA-1,5</t>
  </si>
  <si>
    <t>BANCO DE TRABAJO SARRALLE BES-1,5</t>
  </si>
  <si>
    <t>BANCO DE TRABAJO SARRALLE BD-100 0</t>
  </si>
  <si>
    <t>BANCO DE TRABAJO SARRALLE B-1,5</t>
  </si>
  <si>
    <t>BANCOS DE ESTRUCTURA SOLDADA ENCIMERA DE GOMA NITRILICA 1500X778X940 SARRALLE 1022000 - BG-1,5</t>
  </si>
  <si>
    <t>BANCO DE TRABAJO PLASTIPOL BT-1500</t>
  </si>
  <si>
    <t>BANCO DE TRABAJO PLASTIPOL BT-2000</t>
  </si>
  <si>
    <t>Armario metálico color gris para cargas con abertura frontal de dimensiones 1000x450x1980 mm. 7 estantes de dimensiones 943x364x25 mm cada uno, carga máxima por estante 40 Kg. Incluidas 32 cajas de 210x350/300x200 mm cada una color azul. Cerradura con 2 llaves. Puerta con tirador. PLASTIPOL AP-7</t>
  </si>
  <si>
    <t>Caja de plástico apilable con abertura frontal, de dimensiones 490/440 x 300 x 180 mm. Color azul. Asa frontal ergonómica. Volumen 23 litros. PLASTIPOL K-400/2 AZ</t>
  </si>
  <si>
    <t>ELEMENTO</t>
  </si>
  <si>
    <t>Etiquetas de fila</t>
  </si>
  <si>
    <t>Total general</t>
  </si>
  <si>
    <t>PRECIO</t>
  </si>
  <si>
    <t>CANTIDAD</t>
  </si>
  <si>
    <t>Suma de CANTIDAD</t>
  </si>
  <si>
    <t>ESTANTERÍAS CON GAVETAS PLASTIPOL SKR-3</t>
  </si>
  <si>
    <t>TORNILLO DE BANCO IROKO H4 4015</t>
  </si>
  <si>
    <t>COSTE</t>
  </si>
  <si>
    <t>SUMINISTRO E INSTALACIÓN DE EQUIPOS DE TRABAJO INDUSTRIALES</t>
  </si>
  <si>
    <t xml:space="preserve">Robot subeescaleras con oruga de 4 m/min de velocidad. Capacidad de carga máxima de 350 kg. Peso 49 kg. Altura de plataforma móvil 220 mm y longitud 1220 mm. Tiempo de carga 4 horas. Potencia de motor de accionamiento 0,375 kw. Interruptor manejable con una mano. Indicador de batería.  Con sesión de Formación en el manejo del equipo incluida. Incluidos manuales de uso y mantenimiento, asi como las declaración de conformidad CE y certificaciones necesarias según normativa vigente. </t>
  </si>
  <si>
    <t xml:space="preserve">Apilador mástil tríplex 1200 kg, con altura de elevación mínima 3650 mm y cargador incorporado, baterías de litio o similar. Altura máxima de mástil de 1980 mm. Con sesión de Formación incluida. Con sesión de Formación en el manejo del equipo incluida. Incluidos manuales de uso y mantenimiento, asi como las declaración de conformidad CE y certificaciones necesarias según normativa vigente. </t>
  </si>
  <si>
    <t xml:space="preserve">Grúa taller  con contrapeso de 750 kg. para carga y descarga de mercancías y manipulación de piezas mecánicas de gran tamaño. Equipada con un brazo telescópico ajustable.Altura máxima de 2080 mm y cinco posiciones de ajuste.Gancho de elevación con capacidad de girar 360 grados. Incluir válvula de seguridad de sobrecarga. Patas estabilizadoras. Cilindro hidráulico de doble acción para control sobre el levantamiento y descenso de las cargas. Plegable. Cuatro ruedas de poliuretano (dos fijas y dos pivotantes), fundas bajo el chasis que permiten el transporte con carretilla elevadora.Peso total, incluyendo el contrapeso, es de 600 kg. La altura de elevación máxima de 2080 mm. Capacidad (kg): 750, Ancho total (mm): 910, Anchura total del bastidor (mm): 1800. Peso en vacío (kg):190. Peso con contrapeso (kg):600. Anchura del brazo telescópico Posición 1 (mm):925. Anchura del brazo telescópico Posición 2 (mm):1210. Anchura del brazo telescópico Posición 3 (mm):1500. Anchura del brazo telescópico Posición 4 (mm):1790. Anchura del brazo telescópico Posición 5 (mm):2080. Capacidad posición 1 (kg):750. Capacidad posición 2 (kg):610. Capacidad posición 3 (kg):470. Capacidad posición 4 (kg): 330. Capacidad posición 5 (kg):190. Contrapeso incluido	Si. Longitud del gancho (mm):225. Distancia entre los dos puntos de giro (mm):1270. Distancia entre los dos puntos de giro desde el suelo (mm)	1600. Con sesión de Formación en el manejo del equipo incluida. Incluidos manuales de uso y mantenimiento, asi como las declaración de conformidad CE y certificaciones necesarias según normativa vigente. </t>
  </si>
  <si>
    <t xml:space="preserve">Plataforma móvil unipersonal. Altura máxima de trabajo: 4,900m / Altura de plataforma: 2,900m / Ancho plataforma: 0,680m / Longitud de plataforma: 1,115m / Longitud de plataforma con cubiertas: 1,710m / Anchura 0,739m / Longitud de base: 1,192m / Altura almacenada: 1,747m. Capacidad de plataforma con cubiertas exteriores: 180Kg . Velocidad de conducción almacenada: 3Km/h / Velocidad de conducción elevada: 0,6Km/h. Fuente de alimentación: 110/220V ca 24V 12 Ah automático.  Baterías: 2-12V 85Ah. Peso de la unidad con batería: 550Kg. Con sesión de Formación en el manejo del equipo incluida. Incluidos manuales de uso y mantenimiento, asi como las declaración de conformidad CE y certificaciones necesarias según normativa vigente. </t>
  </si>
  <si>
    <t xml:space="preserve">Plataforma móvil unipersonal. Altura máx. de elevación: 10,8m. Capacidad de carga: 159Kg. Sistema de funcionamiento manual, para maniobra rápida y ajustada. Facilidad de manejo en espacios reducidos.Longitud:1,340m / Anchura: 0,800m / Altura: 1,980m. Peso: 422Kg. Barandillas y protecciones integradas para asegurar la estabilidad y seguridad de los operadores mientras trabajan en altura. Con sesión de Formación en el manejo del equipo incluida. Incluidos manuales de uso y mantenimiento, asi como las declaración de conformidad CE y certificaciones necesarias según normativa vigente. </t>
  </si>
  <si>
    <t xml:space="preserve">Plataforma móvil elevadora de personas de tijera todo terreno completamente eléctrica. Para uso exterior e interior. Ruedas todo terreno adecuada para terrenos irregulares y exigentes. Características: Altura trabajo máx: 10 m. Capacidad: 680 kg. Anchura de la máquina: 1,75 m. Longitud de la máquina: 3,12 m. Peso: 3.604 kg. Eje oscilante permanente para ajustar automáticamente la posición del eje en base a las condiciones del terreno. Sistema de tracción eléctrica AC para un rendimiento excepcional en obra y un bajo consumo de energía. 35% de pendiente superable para subir pendientes y rampas de carga. Desplazamiento a altura de trabajo máxima de 9,70 m. Amplio espacio de trabajo en la cesta con extensión deslizable de 1,52 m. Bandejas extraíbles de componentes para un acceso sencillo. Sistema de control y diagnóstico fácil de usar. Con sesión de Formación en el manejo del equipo incluida. Incluidos manuales de uso y mantenimiento, asi como las declaración de conformidad CE y certificaciones necesarias según normativa vigente.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</si>
</sst>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00"/>
  </numFmts>
  <fonts count="6" x14ac:knownFonts="1">
    <font>
      <sz val="11"/>
      <color theme="1"/>
      <name val="Aptos Narrow"/>
      <family val="2"/>
      <scheme val="minor"/>
    </font>
    <font>
      <b/>
      <i/>
      <u/>
      <sz val="11"/>
      <color theme="1"/>
      <name val="Aptos Narrow"/>
      <family val="2"/>
      <scheme val="minor"/>
    </font>
    <font>
      <b/>
      <i/>
      <sz val="11"/>
      <color theme="1"/>
      <name val="Aptos Narrow"/>
      <family val="2"/>
      <scheme val="minor"/>
    </font>
    <font>
      <i/>
      <sz val="11"/>
      <color theme="1"/>
      <name val="Aptos Narrow"/>
      <family val="2"/>
      <scheme val="minor"/>
    </font>
    <font>
      <sz val="11"/>
      <color theme="1"/>
      <name val="Aptos Narrow"/>
      <family val="2"/>
      <scheme val="minor"/>
    </font>
    <font>
      <b/>
      <sz val="11"/>
      <color theme="1"/>
      <name val="Aptos Narrow"/>
      <family val="2"/>
      <scheme val="minor"/>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9">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44" fontId="4" fillId="0" borderId="0" applyFont="0" applyFill="0" applyBorder="0" applyAlignment="0" applyProtection="0"/>
  </cellStyleXfs>
  <cellXfs count="59">
    <xf numFmtId="0" fontId="0" fillId="0" borderId="0" xfId="0"/>
    <xf numFmtId="4" fontId="0" fillId="0" borderId="0" xfId="0" applyNumberFormat="1"/>
    <xf numFmtId="164" fontId="0" fillId="0" borderId="0" xfId="0" applyNumberFormat="1"/>
    <xf numFmtId="0" fontId="3" fillId="0" borderId="0" xfId="0" applyFont="1"/>
    <xf numFmtId="4" fontId="3" fillId="4" borderId="0" xfId="0" applyNumberFormat="1" applyFont="1" applyFill="1"/>
    <xf numFmtId="49" fontId="3" fillId="0" borderId="0" xfId="0" applyNumberFormat="1" applyFont="1"/>
    <xf numFmtId="1" fontId="3" fillId="0" borderId="0" xfId="0" applyNumberFormat="1" applyFont="1"/>
    <xf numFmtId="4" fontId="3" fillId="0" borderId="0" xfId="0" applyNumberFormat="1" applyFont="1"/>
    <xf numFmtId="49" fontId="3" fillId="0" borderId="0" xfId="0" applyNumberFormat="1" applyFont="1" applyAlignment="1">
      <alignment wrapText="1"/>
    </xf>
    <xf numFmtId="0" fontId="0" fillId="0" borderId="0" xfId="0" applyAlignment="1">
      <alignment wrapText="1"/>
    </xf>
    <xf numFmtId="4" fontId="0" fillId="5" borderId="0" xfId="0" applyNumberFormat="1" applyFill="1"/>
    <xf numFmtId="44" fontId="0" fillId="0" borderId="0" xfId="1" applyFont="1"/>
    <xf numFmtId="0" fontId="0" fillId="0" borderId="0" xfId="0" pivotButton="1"/>
    <xf numFmtId="0" fontId="0" fillId="0" borderId="0" xfId="0" applyAlignment="1">
      <alignment horizontal="left"/>
    </xf>
    <xf numFmtId="0" fontId="5" fillId="0" borderId="0" xfId="0" applyFont="1"/>
    <xf numFmtId="0" fontId="5" fillId="0" borderId="0" xfId="0" applyFont="1" applyAlignment="1">
      <alignment horizontal="center"/>
    </xf>
    <xf numFmtId="44" fontId="5" fillId="0" borderId="0" xfId="1" applyFont="1" applyAlignment="1">
      <alignment horizontal="center"/>
    </xf>
    <xf numFmtId="44" fontId="0" fillId="0" borderId="0" xfId="0" applyNumberFormat="1"/>
    <xf numFmtId="4" fontId="3" fillId="3" borderId="7" xfId="0" applyNumberFormat="1" applyFont="1" applyFill="1" applyBorder="1"/>
    <xf numFmtId="49" fontId="2" fillId="2" borderId="8" xfId="0" applyNumberFormat="1" applyFont="1" applyFill="1" applyBorder="1"/>
    <xf numFmtId="9" fontId="3" fillId="0" borderId="6" xfId="0" quotePrefix="1" applyNumberFormat="1" applyFont="1" applyBorder="1"/>
    <xf numFmtId="49" fontId="3" fillId="2" borderId="7" xfId="0" applyNumberFormat="1" applyFont="1" applyFill="1" applyBorder="1"/>
    <xf numFmtId="4" fontId="2" fillId="2" borderId="8" xfId="0" applyNumberFormat="1" applyFont="1" applyFill="1" applyBorder="1"/>
    <xf numFmtId="9" fontId="3" fillId="3" borderId="6" xfId="0" quotePrefix="1" applyNumberFormat="1" applyFont="1" applyFill="1" applyBorder="1"/>
    <xf numFmtId="4" fontId="2" fillId="3" borderId="7" xfId="0" applyNumberFormat="1" applyFont="1" applyFill="1" applyBorder="1"/>
    <xf numFmtId="49" fontId="0" fillId="0" borderId="0" xfId="0" applyNumberFormat="1"/>
    <xf numFmtId="0" fontId="1" fillId="2" borderId="0" xfId="0" applyFont="1" applyFill="1"/>
    <xf numFmtId="4" fontId="1" fillId="2" borderId="0" xfId="0" applyNumberFormat="1" applyFont="1" applyFill="1"/>
    <xf numFmtId="4" fontId="0" fillId="2" borderId="0" xfId="0" applyNumberFormat="1" applyFill="1"/>
    <xf numFmtId="49" fontId="2" fillId="2" borderId="3" xfId="0" applyNumberFormat="1" applyFont="1" applyFill="1" applyBorder="1"/>
    <xf numFmtId="10" fontId="3" fillId="0" borderId="6" xfId="0" quotePrefix="1" applyNumberFormat="1" applyFont="1" applyBorder="1"/>
    <xf numFmtId="4" fontId="2" fillId="2" borderId="3" xfId="0" applyNumberFormat="1" applyFont="1" applyFill="1" applyBorder="1"/>
    <xf numFmtId="0" fontId="1" fillId="2" borderId="0" xfId="0" applyFont="1" applyFill="1" applyAlignment="1">
      <alignment horizontal="left" vertical="top"/>
    </xf>
    <xf numFmtId="49" fontId="2" fillId="2" borderId="1" xfId="0" applyNumberFormat="1" applyFont="1" applyFill="1" applyBorder="1"/>
    <xf numFmtId="3" fontId="3" fillId="0" borderId="2" xfId="0" applyNumberFormat="1" applyFont="1" applyBorder="1"/>
    <xf numFmtId="4" fontId="3" fillId="3" borderId="2" xfId="0" applyNumberFormat="1" applyFont="1" applyFill="1" applyBorder="1"/>
    <xf numFmtId="10" fontId="3" fillId="6" borderId="6" xfId="0" quotePrefix="1" applyNumberFormat="1" applyFont="1" applyFill="1" applyBorder="1" applyProtection="1">
      <protection locked="0"/>
    </xf>
    <xf numFmtId="4" fontId="2" fillId="6" borderId="0" xfId="0" applyNumberFormat="1" applyFont="1" applyFill="1" applyProtection="1">
      <protection locked="0"/>
    </xf>
    <xf numFmtId="4" fontId="3" fillId="6" borderId="0" xfId="0" applyNumberFormat="1" applyFont="1" applyFill="1" applyProtection="1">
      <protection locked="0"/>
    </xf>
    <xf numFmtId="49" fontId="2" fillId="0" borderId="0" xfId="0" applyNumberFormat="1" applyFont="1"/>
    <xf numFmtId="49" fontId="2" fillId="0" borderId="0" xfId="0" applyNumberFormat="1" applyFont="1" applyAlignment="1">
      <alignment wrapText="1"/>
    </xf>
    <xf numFmtId="4" fontId="2" fillId="0" borderId="0" xfId="0" applyNumberFormat="1" applyFont="1"/>
    <xf numFmtId="4" fontId="5" fillId="2" borderId="0" xfId="0" applyNumberFormat="1" applyFont="1" applyFill="1"/>
    <xf numFmtId="4" fontId="2" fillId="2" borderId="0" xfId="0" applyNumberFormat="1" applyFont="1" applyFill="1"/>
    <xf numFmtId="0" fontId="5" fillId="0" borderId="0" xfId="0" applyFont="1" applyAlignment="1">
      <alignment wrapText="1"/>
    </xf>
    <xf numFmtId="4" fontId="5" fillId="0" borderId="0" xfId="0" applyNumberFormat="1" applyFont="1"/>
    <xf numFmtId="4" fontId="5" fillId="5" borderId="0" xfId="0" applyNumberFormat="1" applyFont="1" applyFill="1"/>
    <xf numFmtId="4" fontId="2" fillId="4" borderId="0" xfId="0" applyNumberFormat="1" applyFont="1" applyFill="1"/>
    <xf numFmtId="0" fontId="1" fillId="2" borderId="3" xfId="0" applyFont="1" applyFill="1" applyBorder="1" applyAlignment="1">
      <alignment horizontal="center" vertical="top"/>
    </xf>
    <xf numFmtId="0" fontId="1" fillId="2" borderId="5" xfId="0" applyFont="1" applyFill="1" applyBorder="1" applyAlignment="1">
      <alignment horizontal="center" vertical="top"/>
    </xf>
    <xf numFmtId="49" fontId="2" fillId="2" borderId="3" xfId="0" applyNumberFormat="1" applyFont="1" applyFill="1" applyBorder="1" applyAlignment="1">
      <alignment horizontal="left" wrapText="1"/>
    </xf>
    <xf numFmtId="49" fontId="2" fillId="2" borderId="4" xfId="0" applyNumberFormat="1" applyFont="1" applyFill="1" applyBorder="1" applyAlignment="1">
      <alignment horizontal="left" wrapText="1"/>
    </xf>
    <xf numFmtId="49" fontId="2" fillId="2" borderId="5" xfId="0" applyNumberFormat="1" applyFont="1" applyFill="1" applyBorder="1" applyAlignment="1">
      <alignment horizontal="left" wrapText="1"/>
    </xf>
    <xf numFmtId="49" fontId="2" fillId="2" borderId="3" xfId="0" applyNumberFormat="1" applyFont="1" applyFill="1" applyBorder="1" applyAlignment="1">
      <alignment horizontal="left"/>
    </xf>
    <xf numFmtId="49" fontId="2" fillId="2" borderId="4" xfId="0" applyNumberFormat="1" applyFont="1" applyFill="1" applyBorder="1" applyAlignment="1">
      <alignment horizontal="left"/>
    </xf>
    <xf numFmtId="49" fontId="2" fillId="2" borderId="5" xfId="0" applyNumberFormat="1" applyFont="1" applyFill="1" applyBorder="1" applyAlignment="1">
      <alignment horizontal="left"/>
    </xf>
    <xf numFmtId="49" fontId="1" fillId="2" borderId="3" xfId="0" applyNumberFormat="1" applyFont="1" applyFill="1" applyBorder="1" applyAlignment="1">
      <alignment horizontal="left"/>
    </xf>
    <xf numFmtId="49" fontId="1" fillId="2" borderId="4" xfId="0" applyNumberFormat="1" applyFont="1" applyFill="1" applyBorder="1" applyAlignment="1">
      <alignment horizontal="left"/>
    </xf>
    <xf numFmtId="49" fontId="1" fillId="2" borderId="5" xfId="0" applyNumberFormat="1" applyFont="1" applyFill="1" applyBorder="1" applyAlignment="1">
      <alignment horizontal="left"/>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1226821</xdr:colOff>
      <xdr:row>3</xdr:row>
      <xdr:rowOff>155391</xdr:rowOff>
    </xdr:to>
    <xdr:pic>
      <xdr:nvPicPr>
        <xdr:cNvPr id="2" name="Picture 3">
          <a:extLst>
            <a:ext uri="{FF2B5EF4-FFF2-40B4-BE49-F238E27FC236}">
              <a16:creationId xmlns:a16="http://schemas.microsoft.com/office/drawing/2014/main" id="{6DAAABF5-3179-41EE-9217-676E9A780DB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990321" y="60960"/>
          <a:ext cx="1112520" cy="643071"/>
        </a:xfrm>
        <a:prstGeom prst="rect">
          <a:avLst/>
        </a:prstGeom>
        <a:noFill/>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or" refreshedDate="45749.597693055555" createdVersion="8" refreshedVersion="8" minRefreshableVersion="3" recordCount="81" xr:uid="{30F638FA-3405-481C-BBB5-51708BAFDE1D}">
  <cacheSource type="worksheet">
    <worksheetSource ref="A1:C82" sheet="Hoja1"/>
  </cacheSource>
  <cacheFields count="3">
    <cacheField name="ELEMENTO" numFmtId="0">
      <sharedItems count="45" longText="1">
        <s v="Armario metálico de chapa de acero para grandes cargas (1650 Kg) de dimensiones L1000xF600xH1950 mm color gris. 2 puertas batientes y lisas color gris. 4 estantes (carga max por estante 160 Kg). Cerradura de seguridad con 2 llaves. PLASTIPOL APP-146222013"/>
        <s v="Armario formado por 8 nichos de carga, 4 filas 2 columnas, de dimensiones 1800 x 950 x 500. Fabricados en acero laminado en frío de 0,6 mm de espesor. Incuir ompartimento de 15 centimetros cerrado con llave de seguridad para alojamiento de la instalación eléctrica. Base de enchufe tipo schuko en cada casillero. Color gris. SETROC CH4 40-2"/>
        <s v="Armario formado por 4 nichos de carga, 4 filas 1 columna, de dimensiones 1800 x 500 x 500. Fabricados en acero laminado en frío de 0,6 mm de espesor. Incuir ompartimento de 15 centimetros cerrado con llave de seguridad para alojamiento de la instalación eléctrica. Base de enchufe tipo schuko en cada casillero. Color gris. SETROC CH4 40-1"/>
        <s v="Armario metálico color gris para cargas con abertura frontal de dimensiones 1000x450x1980 mm. 7 estantes de dimensiones 943x364x25 mm cada uno, carga máxima por estante 40 Kg. Incluidas 20 cajas de 210x350/300x200 mm cada una color azul y 24 cajas de 160x340/300x130 mm cada una color rojo. Cerradura con 2 llaves. Puerta con tirador. PLASTIPOL AP-8"/>
        <s v="Armario metálico color gris para cargas con abertura frontal de dimensiones 1000x450x1980 mm. 7 estantes de dimensiones 943x364x25 mm cada uno, carga máxima por estante 40 Kg. Incluidas 32 cajas de 210x350/300x200 mm cada una color azul. Cerradura con 2 llaves. Puerta con tirador PLASTIPOL AP-7"/>
        <s v="Armario para productos químicos, color del cuerpo gris antracita (RAL 7016), con puertas batientes en amarillo seguridad (RAL 1004). Cuerpo exterior fabricado en chapa de acero de alta calidad, resistente a los arañazos y superficie recubierta en polvo. Puertas que se pueden bloquear con cerradura de cilindro integrada en el asa giratoria. Pies ajustables para salvar las irregularidades del suelo. Ventilación natural gracias a aperturas para la ventilación en la parte inferior del armario. Anchura (externa) 1055,00 mm, Profundidad (externa) 520,00 mm, Altura (externa) 1950,00 mm, Anchura (interna) 996,00 mm, Profundidad (interna) 493,00 mm, Altura (interior) 1835,00 mm. Carga distribuida 421,00 kg/m². Carga máxima 600 kg. Número de puertas 2. Profundidad con las puertas abiertas 1026 mm. Equipamiento interior: 3x bandeja, 1x bandeja perforada, 1x cubeto de retención (V=33.0L) ASECOS CS 195 105"/>
        <s v="Armario de seguridad para productos inflamables tipo 90. Peso (kg): 120. Volumen (l): 180. Dimensiones externas: 1.100 x 520 x 620 mm. Tipo de puertas: Batientes con cierre automático. Anchura1.100 mm. Certificado según EN 14470-1. CONTEROL COMBISTORAGE"/>
        <s v="ARMARIO METÁLICO TALLER PLASTIPOL APP-147112013"/>
        <s v="ARMARIOS EXPOSITORES CON PERSIANA - SERIE PERFO CON EQUIPAMIENTO DE SERIE SARRALLE 135120 0-PER F O-1500"/>
        <s v="ARMARIO METÁLICO TALLER PLASTIPOL RS-2"/>
        <s v="BANCO DE TRABAJO SARRALLE 1092000 / REF BPA-1,5"/>
        <s v="BANCO DE TRABAJO SARRALLE BES-1,5"/>
        <s v="BANCO DE TRABAJO SARRALLE BD-100 0"/>
        <s v="BANCO DE TRABAJO SARRALLE B-1,5"/>
        <s v="BANCOS DE ESTRUCTURA SOLDADA ENCIMERA DE GOMA NITRILICA 1500X778X940 SARRALLE 1022000 - BG-1,5"/>
        <s v="Caja de plástico apilable con abertura frontal, de dimensiones 700 x 437 x 300 mm. Color gris antracita. Material Polipropileno reciclado. Asa frontal ergonómica. PLASTIPOL K-300/00"/>
        <s v="Caja de plástico apilable con abertura frontal, de dimensiones 490/440 x 300 x 180 mm. Color azul. Asa frontal ergonómica. Volumen 23 litros. PLASTIPOL K-200/1 AZ"/>
        <s v="Caja de plástico apilable con abertura frontal, de dimensiones 340/300 x 210 x 150 mm. Color azul. Asa frontal ergonómica. Volumen 9 litros. PLASTIPOL K-400/2 AZ"/>
        <s v="Caja de plástico apilable con abertura frontal, de dimensiones 340/300 x 150 x 130 mm. Color azul. Asa frontal ergonómica. Volumen 5,5 litros. PLASTIPOL K-200/3L GRIS"/>
        <s v="ESTANTERÍAS CON GAVETAS PLASTIPOL SKR-3"/>
        <s v="Portarrollos vertical con soporte de acero, 2 cuchillas diferentes e intercambiables, y 3 ruedas de caucho. Peso máximo de 150 kg. Apto para bobinas de burbuja, foam y cartón ondulado. Una cuchilla circular para cortar papel kraft y cartón ondulado y otra cuchilla clásica para burbuja y espuma.Ancho del corte 125 cm, Profundidad 115 cm, Alto 170 cm, Diámetro máximo del rollo 85 cm, Material Acero, uso 1 rollo, peso máximo del rollo 150 kg.  LEGRO M9PGPVL125"/>
        <s v="Portarrollos fabricado de acero para soportar bobinas de papel pesadas.Corte de papel rápido y limpio con una cuchilla, permitiendo obtener hojas de papel del tamaño deseado en cada momento. Vertical. Altura regulable: Permite regular la altura de la bobina de papel, siendo compatible con bobinas de 140 cm. Movilidad: Con ruedas incorporadas para facilitar su transporte. KRAFT PPK140"/>
        <s v="TORNILLO DE BANCO IROKO H4 4015"/>
        <s v="Expositor de pared metálico de 10 filas con cajas de abertura frontal de medidas L785xF200xH1000 mm. Se incluyen 56 cajas de 75x160/140x105 para clasificar pequeño material. Se incluyen las guías necesarias para instalar en bastidor y soporte bastidor para equipar con pies (tapones incluidos). PLASTIPOL PR-10/4"/>
        <s v="Expositor de pared metálico de 10 filas con cajas de abertura frontal de medidas L785xF150xH1000 mm. Se incluyen 70 cajas de 105x90/70x50 para clasificar pequeño material. Se incluyen las guías necesarias para instalar en bastidor y soporte bastidor para equipar con pies (tapones incluidos). PLASTIPOL PR-10/5"/>
        <s v="BANCO DE TRABAJO PLASTIPOL BT-1500"/>
        <s v="BANCO DE TRABAJO PLASTIPOL BT-2000"/>
        <s v="Armario metálico de chapa de acero para grandes cargas (1650 Kg) de dimensiones L1000xF600xH1950 mm color gris. 2 puertas batientes y lisas color azul. 4 estantes (carga max por estante 160 Kg). Cerradura de seguridad con 2 llaves. PLASTIPOL APP 146222016"/>
        <s v="Armario metálico de chapa de acero para grandes cargas (1650 Kg) de dimensiones L1000xF600xH1950 mm color gris. 2 puertas batientes de paneles perforados color azul. 2 estantes (carga max por estante 160 Kg).4 cajones (carga máx por cajón 110 Kg) extraíbles 100%. Panel para herramienta. Cerradura de seguridad con 2 llaves. PLASTIPOL APP 14633016"/>
        <s v="Armario metálico color gris para cargas con abertura frontal de dimensiones 1000x450x1980 mm. 7 estantes de dimensiones 943x364x25 mm cada uno, carga máxima por estante 40 Kg. Incluidas 32 cajas de 210x350/300x200 mm cada una color azul. Cerradura con 2 llaves. Puerta con tirador. PLASTIPOL AP-7"/>
        <s v="Armario metálico color gris con abertura frontal de dimensiones 1000x450x1980 mm. 4 estantes de dimensiones 995x362x25 mm cada uno, carga máxima por estante 40 Kg.  Cerradura con 2 llaves. Puerta con tirador. PLASTIPOL AP-7/8"/>
        <s v="Armario metálico color gris con abertura frontal de dimensiones 500x450x1000 mm. 2 estantes y 1 cajón cada uno, carga máxima cajón 30 Kg.  Cerradura con 2 llaves. PLASTIPOL WS-52N"/>
        <s v="Armario metálico color gris con 2 puertas correderas de dimensiones 1200x450x1980 mm. 4 estantes de dimensiones 1200x400x25 mm cada uno.  Cerradura con 2 llaves. PLASTIPOL APC-201245"/>
        <s v="Armario metálico de chapa de acero para grandes cargas (1650 Kg) de dimensiones L1000xF600xH1950 mm color gris. 2 puertas batientes de paneles perforados color azul. 3 estantes (carga max por estante 160 Kg) y 3 cajones. Cerradura de seguridad con 2 llaves. PLASTIPOL APP-146264016"/>
        <s v="Armario metálico de chapa de acero para grandes cargas (1650 Kg) de dimensiones L1000xF600xH1950 mm color gris. 2 puertas batientes de paneles perforados color azul. 3 estantes (carga max por estante 160 Kg).2 cajones (carga máx por cajón 110 Kg) extraíbles 100%. Panel para herramienta. Cerradura de seguridad con 2 llaves. PLASTIPOL APP-14613016"/>
        <s v="Caja de plástico apilable con abertura frontal, de dimensiones 260/220 x 160 x 150 mm. Color gris. Asa frontal ergonómica. Volumen 5 litros. PLASTIPOL K-300/3H"/>
        <s v="Caja de plástico apilable con abertura frontal, de dimensiones 500/450 x 310 x 200 mm. Color gris. Asa frontal ergonómica. Volumen 28 litros. PLASTIPOL K-300/1"/>
        <s v="Caja de plástico apilable con abertura frontal, de dimensiones 350/300 x 210 x 200 mm. Color gris. Asa frontal ergonómica. Volumen 12 litros. PLASTIPOL K-300/2H"/>
        <s v="Cajones para armarios Sarralle modelo SP, de dimensiones útiles 612 mm x 612 mm de guía simple. Altura 250 mm, capacidad 100 Kg y apertura 90%. SARRALLE 1513750/SP250/GS F"/>
        <s v="Cajones para armarios Sarralle modelo SP, de dimensiones útiles 612 mm x 612 mm de guía simple. Altura 75 mm, capacidad 100 Kg y apertura 90%. SARRALLE 1513150/SP75/GS F"/>
        <s v="Bastidor para armario SP1500 Sarralle de longitud 726 mm y 720 mm de profundidad) de Hext 1500 mm y hint 1400mm. SARRALLE 1211030 SERIE SP1500"/>
        <s v="Paquete de 50 etiquetas cartulina blanca de 140 g/m2 PLASTIPOL EK-200/2"/>
        <s v="Paquete de 50 etiquetas cartulina blanca de 140 g/m2 PLASTIPOL EK-200/1"/>
        <s v="Armario metálico de chapa de acero para grandes cargas (1650 Kg) de dimensiones L1000xF600xH1950 mm color gris. 2 puertas batientes y lisas. 2 estantes (carga max por estante 160 Kg). Cerradura de seguridad con 2 llaves y 5 cajones. PLASTIPOL APP-146282016"/>
        <s v="Caja de plástico apilable con abertura frontal, de dimensiones 490/440 x 300 x 180 mm. Color azul. Asa frontal ergonómica. Volumen 23 litros. PLASTIPOL K-400/2 AZ"/>
      </sharedItems>
    </cacheField>
    <cacheField name="CANTIDAD" numFmtId="0">
      <sharedItems containsSemiMixedTypes="0" containsString="0" containsNumber="1" containsInteger="1" minValue="1" maxValue="50"/>
    </cacheField>
    <cacheField name="PRECIO" numFmtId="0">
      <sharedItems containsSemiMixedTypes="0" containsString="0" containsNumber="1" minValue="1.7391304347826089" maxValue="2343.182608695652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1">
  <r>
    <x v="0"/>
    <n v="1"/>
    <n v="1839.9478260869566"/>
  </r>
  <r>
    <x v="0"/>
    <n v="1"/>
    <n v="1839.9478260869566"/>
  </r>
  <r>
    <x v="0"/>
    <n v="1"/>
    <n v="1839.9478260869566"/>
  </r>
  <r>
    <x v="0"/>
    <n v="4"/>
    <n v="1839.9478260869566"/>
  </r>
  <r>
    <x v="0"/>
    <n v="1"/>
    <n v="1839.9478260869566"/>
  </r>
  <r>
    <x v="1"/>
    <n v="1"/>
    <n v="1220.304347826087"/>
  </r>
  <r>
    <x v="1"/>
    <n v="1"/>
    <n v="1220.304347826087"/>
  </r>
  <r>
    <x v="1"/>
    <n v="1"/>
    <n v="1220.304347826087"/>
  </r>
  <r>
    <x v="2"/>
    <n v="1"/>
    <n v="828.60869565217399"/>
  </r>
  <r>
    <x v="2"/>
    <n v="1"/>
    <n v="828.60869565217399"/>
  </r>
  <r>
    <x v="2"/>
    <n v="1"/>
    <n v="828.60869565217399"/>
  </r>
  <r>
    <x v="2"/>
    <n v="1"/>
    <n v="828.60869565217399"/>
  </r>
  <r>
    <x v="2"/>
    <n v="1"/>
    <n v="828.60869565217399"/>
  </r>
  <r>
    <x v="3"/>
    <n v="3"/>
    <n v="1023.5826086956522"/>
  </r>
  <r>
    <x v="4"/>
    <n v="2"/>
    <n v="982.1652173913044"/>
  </r>
  <r>
    <x v="3"/>
    <n v="1"/>
    <n v="1023.5826086956522"/>
  </r>
  <r>
    <x v="4"/>
    <n v="1"/>
    <n v="982.1652173913044"/>
  </r>
  <r>
    <x v="3"/>
    <n v="1"/>
    <n v="1023.5826086956522"/>
  </r>
  <r>
    <x v="3"/>
    <n v="1"/>
    <n v="1023.5826086956522"/>
  </r>
  <r>
    <x v="3"/>
    <n v="1"/>
    <n v="1023.5826086956522"/>
  </r>
  <r>
    <x v="4"/>
    <n v="2"/>
    <n v="982.1652173913044"/>
  </r>
  <r>
    <x v="3"/>
    <n v="1"/>
    <n v="1023.5826086956522"/>
  </r>
  <r>
    <x v="5"/>
    <n v="1"/>
    <n v="1102.1130434782608"/>
  </r>
  <r>
    <x v="5"/>
    <n v="1"/>
    <n v="1102.1130434782608"/>
  </r>
  <r>
    <x v="5"/>
    <n v="1"/>
    <n v="1102.1130434782608"/>
  </r>
  <r>
    <x v="5"/>
    <n v="1"/>
    <n v="1102.1130434782608"/>
  </r>
  <r>
    <x v="5"/>
    <n v="1"/>
    <n v="991.304347826087"/>
  </r>
  <r>
    <x v="6"/>
    <n v="1"/>
    <n v="747.82608695652175"/>
  </r>
  <r>
    <x v="7"/>
    <n v="2"/>
    <n v="1698.7130434782609"/>
  </r>
  <r>
    <x v="8"/>
    <n v="1"/>
    <n v="687.96521739130446"/>
  </r>
  <r>
    <x v="9"/>
    <n v="1"/>
    <n v="958.78260869565236"/>
  </r>
  <r>
    <x v="10"/>
    <n v="1"/>
    <n v="1284.1391304347826"/>
  </r>
  <r>
    <x v="11"/>
    <n v="1"/>
    <n v="2234.7826086956525"/>
  </r>
  <r>
    <x v="12"/>
    <n v="1"/>
    <n v="608.10434782608695"/>
  </r>
  <r>
    <x v="13"/>
    <n v="1"/>
    <n v="883.96521739130435"/>
  </r>
  <r>
    <x v="14"/>
    <n v="1"/>
    <n v="938.86956521739137"/>
  </r>
  <r>
    <x v="15"/>
    <n v="8"/>
    <n v="35.313043478260873"/>
  </r>
  <r>
    <x v="16"/>
    <n v="50"/>
    <n v="5.2173913043478262"/>
  </r>
  <r>
    <x v="17"/>
    <n v="50"/>
    <n v="4.7043478260869565"/>
  </r>
  <r>
    <x v="18"/>
    <n v="50"/>
    <n v="2.8173913043478263"/>
  </r>
  <r>
    <x v="19"/>
    <n v="3"/>
    <n v="1238.6173913043478"/>
  </r>
  <r>
    <x v="20"/>
    <n v="1"/>
    <n v="634.78260869565224"/>
  </r>
  <r>
    <x v="20"/>
    <n v="1"/>
    <n v="634.78260869565224"/>
  </r>
  <r>
    <x v="21"/>
    <n v="1"/>
    <n v="214.99130434782612"/>
  </r>
  <r>
    <x v="22"/>
    <n v="1"/>
    <n v="128.4"/>
  </r>
  <r>
    <x v="23"/>
    <n v="2"/>
    <n v="429.33913043478265"/>
  </r>
  <r>
    <x v="24"/>
    <n v="1"/>
    <n v="423.8608695652174"/>
  </r>
  <r>
    <x v="25"/>
    <n v="1"/>
    <n v="901.02608695652168"/>
  </r>
  <r>
    <x v="26"/>
    <n v="1"/>
    <n v="972.17391304347836"/>
  </r>
  <r>
    <x v="25"/>
    <n v="1"/>
    <n v="901.02608695652168"/>
  </r>
  <r>
    <x v="25"/>
    <n v="1"/>
    <n v="901.02608695652168"/>
  </r>
  <r>
    <x v="27"/>
    <n v="1"/>
    <n v="1582.608695652174"/>
  </r>
  <r>
    <x v="28"/>
    <n v="1"/>
    <n v="2056.521739130435"/>
  </r>
  <r>
    <x v="29"/>
    <n v="1"/>
    <n v="982.1652173913044"/>
  </r>
  <r>
    <x v="3"/>
    <n v="2"/>
    <n v="1023.5826086956522"/>
  </r>
  <r>
    <x v="30"/>
    <n v="3"/>
    <n v="759.65217391304361"/>
  </r>
  <r>
    <x v="31"/>
    <n v="2"/>
    <n v="671.87826086956534"/>
  </r>
  <r>
    <x v="32"/>
    <n v="1"/>
    <n v="876.62608695652182"/>
  </r>
  <r>
    <x v="33"/>
    <n v="2"/>
    <n v="2343.1826086956521"/>
  </r>
  <r>
    <x v="34"/>
    <n v="1"/>
    <n v="2055.8521739130438"/>
  </r>
  <r>
    <x v="24"/>
    <n v="1"/>
    <n v="423.8608695652174"/>
  </r>
  <r>
    <x v="30"/>
    <n v="2"/>
    <n v="759.65217391304361"/>
  </r>
  <r>
    <x v="35"/>
    <n v="15"/>
    <n v="2.6521739130434785"/>
  </r>
  <r>
    <x v="36"/>
    <n v="15"/>
    <n v="7.9304347826086952"/>
  </r>
  <r>
    <x v="37"/>
    <n v="15"/>
    <n v="4.2434782608695656"/>
  </r>
  <r>
    <x v="33"/>
    <n v="2"/>
    <n v="2343.1826086956521"/>
  </r>
  <r>
    <x v="30"/>
    <n v="1"/>
    <n v="759.65217391304361"/>
  </r>
  <r>
    <x v="17"/>
    <n v="40"/>
    <n v="4.7043478260869573"/>
  </r>
  <r>
    <x v="18"/>
    <n v="10"/>
    <n v="2.8173913043478267"/>
  </r>
  <r>
    <x v="38"/>
    <n v="5"/>
    <n v="121.41739130434783"/>
  </r>
  <r>
    <x v="39"/>
    <n v="2"/>
    <n v="78.96521739130435"/>
  </r>
  <r>
    <x v="40"/>
    <n v="1"/>
    <n v="498.34782608695656"/>
  </r>
  <r>
    <x v="20"/>
    <n v="1"/>
    <n v="634.78260869565224"/>
  </r>
  <r>
    <x v="17"/>
    <n v="50"/>
    <n v="4.7043478260869565"/>
  </r>
  <r>
    <x v="16"/>
    <n v="50"/>
    <n v="5.2173913043478262"/>
  </r>
  <r>
    <x v="41"/>
    <n v="2"/>
    <n v="1.7391304347826089"/>
  </r>
  <r>
    <x v="42"/>
    <n v="2"/>
    <n v="1.7391304347826089"/>
  </r>
  <r>
    <x v="43"/>
    <n v="1"/>
    <n v="1839.9478260869566"/>
  </r>
  <r>
    <x v="16"/>
    <n v="30"/>
    <n v="5.2173913043478262"/>
  </r>
  <r>
    <x v="16"/>
    <n v="50"/>
    <n v="5.2173913043478262"/>
  </r>
  <r>
    <x v="44"/>
    <n v="50"/>
    <n v="4.704347826086956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707344E-6022-4000-93C1-C5B1FCD0DD6E}" name="TablaDinámica3" cacheId="54"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B49" firstHeaderRow="1" firstDataRow="1" firstDataCol="1"/>
  <pivotFields count="3">
    <pivotField axis="axisRow" showAll="0">
      <items count="46">
        <item x="6"/>
        <item x="2"/>
        <item x="1"/>
        <item x="32"/>
        <item x="30"/>
        <item x="31"/>
        <item x="3"/>
        <item x="4"/>
        <item x="29"/>
        <item x="28"/>
        <item x="33"/>
        <item x="34"/>
        <item x="27"/>
        <item x="0"/>
        <item x="43"/>
        <item x="7"/>
        <item x="9"/>
        <item x="5"/>
        <item x="8"/>
        <item x="25"/>
        <item x="26"/>
        <item x="10"/>
        <item x="13"/>
        <item x="12"/>
        <item x="11"/>
        <item x="14"/>
        <item x="40"/>
        <item x="35"/>
        <item x="18"/>
        <item x="17"/>
        <item x="37"/>
        <item x="16"/>
        <item x="44"/>
        <item x="36"/>
        <item x="15"/>
        <item x="38"/>
        <item x="39"/>
        <item x="19"/>
        <item x="24"/>
        <item x="23"/>
        <item x="42"/>
        <item x="41"/>
        <item x="21"/>
        <item x="20"/>
        <item x="22"/>
        <item t="default"/>
      </items>
    </pivotField>
    <pivotField dataField="1" showAll="0"/>
    <pivotField showAll="0"/>
  </pivotFields>
  <rowFields count="1">
    <field x="0"/>
  </rowFields>
  <rowItems count="46">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t="grand">
      <x/>
    </i>
  </rowItems>
  <colItems count="1">
    <i/>
  </colItems>
  <dataFields count="1">
    <dataField name="Suma de CANTIDAD" fld="1"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C62A4-4962-475D-898F-1E18E6367D81}">
  <dimension ref="A1:I93"/>
  <sheetViews>
    <sheetView tabSelected="1" zoomScaleNormal="100" workbookViewId="0">
      <selection activeCell="B2" sqref="B2"/>
    </sheetView>
  </sheetViews>
  <sheetFormatPr baseColWidth="10" defaultColWidth="11.42578125" defaultRowHeight="15" x14ac:dyDescent="0.25"/>
  <cols>
    <col min="1" max="1" width="28.42578125" customWidth="1"/>
    <col min="2" max="2" width="12.140625" bestFit="1" customWidth="1"/>
    <col min="3" max="3" width="77.42578125" customWidth="1"/>
    <col min="4" max="4" width="18.5703125" customWidth="1"/>
    <col min="5" max="5" width="27.5703125" style="1" customWidth="1"/>
    <col min="6" max="6" width="18" style="1" bestFit="1" customWidth="1"/>
    <col min="7" max="7" width="22.5703125" style="2" customWidth="1"/>
    <col min="8" max="8" width="19.5703125" bestFit="1" customWidth="1"/>
    <col min="9" max="9" width="18.5703125" style="1" customWidth="1"/>
    <col min="10" max="10" width="13.85546875" bestFit="1" customWidth="1"/>
    <col min="11" max="11" width="15.140625" bestFit="1" customWidth="1"/>
  </cols>
  <sheetData>
    <row r="1" spans="1:9" ht="15.75" thickBot="1" x14ac:dyDescent="0.3">
      <c r="D1" s="32" t="s">
        <v>0</v>
      </c>
      <c r="H1" s="32" t="s">
        <v>1</v>
      </c>
    </row>
    <row r="2" spans="1:9" ht="15.75" thickBot="1" x14ac:dyDescent="0.3">
      <c r="A2" s="33" t="s">
        <v>2</v>
      </c>
      <c r="B2" s="34">
        <v>3</v>
      </c>
    </row>
    <row r="3" spans="1:9" ht="15" customHeight="1" thickBot="1" x14ac:dyDescent="0.3">
      <c r="A3" s="50" t="s">
        <v>3</v>
      </c>
      <c r="B3" s="51"/>
      <c r="C3" s="52"/>
      <c r="D3" s="35">
        <f>SUM(G:G)</f>
        <v>193777.41000000003</v>
      </c>
      <c r="E3" s="50" t="s">
        <v>4</v>
      </c>
      <c r="F3" s="51"/>
      <c r="G3" s="52"/>
      <c r="H3" s="35">
        <f>SUM(I:I)</f>
        <v>0</v>
      </c>
    </row>
    <row r="4" spans="1:9" ht="15" customHeight="1" thickBot="1" x14ac:dyDescent="0.3">
      <c r="A4" s="29" t="s">
        <v>5</v>
      </c>
      <c r="B4" s="30">
        <v>0.09</v>
      </c>
      <c r="C4" s="21" t="s">
        <v>6</v>
      </c>
      <c r="D4" s="18">
        <f>ROUND($D$3*B4,2)</f>
        <v>17439.97</v>
      </c>
      <c r="E4" s="31" t="s">
        <v>7</v>
      </c>
      <c r="F4" s="36"/>
      <c r="G4" s="21" t="s">
        <v>6</v>
      </c>
      <c r="H4" s="18">
        <f>ROUND($H$3*F4,2)</f>
        <v>0</v>
      </c>
    </row>
    <row r="5" spans="1:9" ht="15.75" thickBot="1" x14ac:dyDescent="0.3">
      <c r="A5" s="29" t="s">
        <v>8</v>
      </c>
      <c r="B5" s="30">
        <v>0.06</v>
      </c>
      <c r="C5" s="21" t="s">
        <v>9</v>
      </c>
      <c r="D5" s="18">
        <f>ROUND($D$3*B5,2)</f>
        <v>11626.64</v>
      </c>
      <c r="E5" s="31" t="s">
        <v>10</v>
      </c>
      <c r="F5" s="36"/>
      <c r="G5" s="21" t="s">
        <v>9</v>
      </c>
      <c r="H5" s="18">
        <f>ROUND($H$3*F5,2)</f>
        <v>0</v>
      </c>
    </row>
    <row r="6" spans="1:9" ht="15.75" thickBot="1" x14ac:dyDescent="0.3">
      <c r="A6" s="53" t="s">
        <v>11</v>
      </c>
      <c r="B6" s="54"/>
      <c r="C6" s="55"/>
      <c r="D6" s="18">
        <f>SUM(D3,D4,D5)</f>
        <v>222844.02000000002</v>
      </c>
      <c r="E6" s="53" t="s">
        <v>12</v>
      </c>
      <c r="F6" s="54"/>
      <c r="G6" s="55"/>
      <c r="H6" s="18">
        <f>SUM(H3,H4,H5)</f>
        <v>0</v>
      </c>
    </row>
    <row r="7" spans="1:9" ht="15.75" thickBot="1" x14ac:dyDescent="0.3">
      <c r="A7" s="19" t="s">
        <v>13</v>
      </c>
      <c r="B7" s="20">
        <v>0.21</v>
      </c>
      <c r="C7" s="21" t="s">
        <v>14</v>
      </c>
      <c r="D7" s="18">
        <f>ROUND($D$6*B7,2)</f>
        <v>46797.24</v>
      </c>
      <c r="E7" s="22" t="s">
        <v>13</v>
      </c>
      <c r="F7" s="23">
        <f>B7</f>
        <v>0.21</v>
      </c>
      <c r="G7" s="21" t="s">
        <v>14</v>
      </c>
      <c r="H7" s="18">
        <f>ROUND($H$6*F7,2)</f>
        <v>0</v>
      </c>
    </row>
    <row r="8" spans="1:9" ht="15.75" thickBot="1" x14ac:dyDescent="0.3">
      <c r="A8" s="56" t="s">
        <v>15</v>
      </c>
      <c r="B8" s="57"/>
      <c r="C8" s="58"/>
      <c r="D8" s="24">
        <f>SUM(D6:D7)</f>
        <v>269641.26</v>
      </c>
      <c r="E8" s="56" t="s">
        <v>16</v>
      </c>
      <c r="F8" s="57"/>
      <c r="G8" s="58"/>
      <c r="H8" s="24">
        <f>SUM(H6:H7)</f>
        <v>0</v>
      </c>
    </row>
    <row r="9" spans="1:9" ht="15.75" thickBot="1" x14ac:dyDescent="0.3"/>
    <row r="10" spans="1:9" ht="15.75" thickBot="1" x14ac:dyDescent="0.3">
      <c r="A10" s="25"/>
      <c r="F10" s="48" t="s">
        <v>17</v>
      </c>
      <c r="G10" s="49"/>
      <c r="H10" s="48" t="s">
        <v>18</v>
      </c>
      <c r="I10" s="49"/>
    </row>
    <row r="11" spans="1:9" x14ac:dyDescent="0.25">
      <c r="A11" s="26" t="s">
        <v>19</v>
      </c>
      <c r="B11" s="26" t="s">
        <v>20</v>
      </c>
      <c r="C11" s="26" t="s">
        <v>21</v>
      </c>
      <c r="D11" s="26" t="s">
        <v>22</v>
      </c>
      <c r="E11" s="27" t="s">
        <v>23</v>
      </c>
      <c r="F11" s="27" t="s">
        <v>24</v>
      </c>
      <c r="G11" s="26" t="s">
        <v>25</v>
      </c>
      <c r="H11" s="26" t="s">
        <v>26</v>
      </c>
      <c r="I11" s="26" t="s">
        <v>27</v>
      </c>
    </row>
    <row r="12" spans="1:9" s="14" customFormat="1" x14ac:dyDescent="0.25">
      <c r="A12" s="39" t="s">
        <v>28</v>
      </c>
      <c r="B12" s="39"/>
      <c r="C12" s="40" t="s">
        <v>86</v>
      </c>
      <c r="D12" s="39"/>
      <c r="E12" s="41"/>
      <c r="F12" s="41"/>
      <c r="G12" s="42"/>
      <c r="H12" s="37"/>
      <c r="I12" s="43"/>
    </row>
    <row r="13" spans="1:9" s="14" customFormat="1" x14ac:dyDescent="0.25">
      <c r="A13" s="39" t="s">
        <v>29</v>
      </c>
      <c r="B13" s="39"/>
      <c r="C13" s="40" t="s">
        <v>86</v>
      </c>
      <c r="D13" s="39"/>
      <c r="E13" s="41"/>
      <c r="F13" s="41"/>
      <c r="G13" s="42"/>
      <c r="H13" s="37"/>
      <c r="I13" s="43"/>
    </row>
    <row r="14" spans="1:9" ht="43.5" customHeight="1" x14ac:dyDescent="0.25">
      <c r="A14" s="5"/>
      <c r="B14" s="5"/>
      <c r="C14" s="8" t="s">
        <v>88</v>
      </c>
      <c r="D14" s="6" t="s">
        <v>30</v>
      </c>
      <c r="E14">
        <v>3</v>
      </c>
      <c r="F14" s="7">
        <v>10128.700000000001</v>
      </c>
      <c r="G14" s="28">
        <f t="shared" ref="G14:G19" si="0">ROUND(E14*F14,2)</f>
        <v>30386.1</v>
      </c>
      <c r="H14" s="38"/>
      <c r="I14" s="28">
        <f t="shared" ref="I14:I19" si="1">ROUND(E14*H14,2)</f>
        <v>0</v>
      </c>
    </row>
    <row r="15" spans="1:9" ht="87" customHeight="1" x14ac:dyDescent="0.25">
      <c r="A15" s="5"/>
      <c r="B15" s="5"/>
      <c r="C15" s="8" t="s">
        <v>87</v>
      </c>
      <c r="D15" s="6" t="s">
        <v>30</v>
      </c>
      <c r="E15">
        <v>2</v>
      </c>
      <c r="F15" s="7">
        <v>5582.61</v>
      </c>
      <c r="G15" s="28">
        <f t="shared" si="0"/>
        <v>11165.22</v>
      </c>
      <c r="H15" s="38"/>
      <c r="I15" s="28">
        <f t="shared" si="1"/>
        <v>0</v>
      </c>
    </row>
    <row r="16" spans="1:9" ht="264.60000000000002" customHeight="1" x14ac:dyDescent="0.25">
      <c r="A16" s="5"/>
      <c r="B16" s="5"/>
      <c r="C16" s="8" t="s">
        <v>89</v>
      </c>
      <c r="D16" s="6" t="s">
        <v>30</v>
      </c>
      <c r="E16" s="7">
        <v>2</v>
      </c>
      <c r="F16" s="7">
        <v>1952.17</v>
      </c>
      <c r="G16" s="28">
        <f t="shared" si="0"/>
        <v>3904.34</v>
      </c>
      <c r="H16" s="38"/>
      <c r="I16" s="28">
        <f t="shared" si="1"/>
        <v>0</v>
      </c>
    </row>
    <row r="17" spans="1:9" ht="130.9" customHeight="1" x14ac:dyDescent="0.25">
      <c r="A17" s="5"/>
      <c r="B17" s="5"/>
      <c r="C17" s="8" t="s">
        <v>90</v>
      </c>
      <c r="D17" s="6" t="s">
        <v>30</v>
      </c>
      <c r="E17" s="7">
        <v>1</v>
      </c>
      <c r="F17" s="7">
        <v>6869.57</v>
      </c>
      <c r="G17" s="28">
        <f t="shared" si="0"/>
        <v>6869.57</v>
      </c>
      <c r="H17" s="38"/>
      <c r="I17" s="28">
        <f t="shared" si="1"/>
        <v>0</v>
      </c>
    </row>
    <row r="18" spans="1:9" ht="109.9" customHeight="1" x14ac:dyDescent="0.25">
      <c r="A18" s="5"/>
      <c r="B18" s="5"/>
      <c r="C18" s="8" t="s">
        <v>91</v>
      </c>
      <c r="D18" s="6" t="s">
        <v>30</v>
      </c>
      <c r="E18" s="7">
        <v>1</v>
      </c>
      <c r="F18" s="7">
        <v>8408.7000000000007</v>
      </c>
      <c r="G18" s="28">
        <f t="shared" si="0"/>
        <v>8408.7000000000007</v>
      </c>
      <c r="H18" s="37"/>
      <c r="I18" s="28">
        <f t="shared" si="1"/>
        <v>0</v>
      </c>
    </row>
    <row r="19" spans="1:9" ht="177" customHeight="1" x14ac:dyDescent="0.25">
      <c r="A19" s="5"/>
      <c r="B19" s="5"/>
      <c r="C19" s="8" t="s">
        <v>92</v>
      </c>
      <c r="D19" s="6" t="s">
        <v>30</v>
      </c>
      <c r="E19" s="7">
        <v>4</v>
      </c>
      <c r="F19" s="7">
        <v>33260.870000000003</v>
      </c>
      <c r="G19" s="28">
        <f t="shared" si="0"/>
        <v>133043.48000000001</v>
      </c>
      <c r="H19" s="37"/>
      <c r="I19" s="28">
        <f t="shared" si="1"/>
        <v>0</v>
      </c>
    </row>
    <row r="20" spans="1:9" x14ac:dyDescent="0.25">
      <c r="A20" s="5"/>
      <c r="B20" s="5"/>
      <c r="C20" s="8"/>
      <c r="D20" s="6"/>
      <c r="E20" s="7"/>
      <c r="F20" s="7"/>
      <c r="G20" s="1"/>
      <c r="H20" s="7"/>
      <c r="I20" s="7"/>
    </row>
    <row r="21" spans="1:9" x14ac:dyDescent="0.25">
      <c r="A21" s="5"/>
      <c r="B21" s="5"/>
      <c r="C21" s="8"/>
      <c r="D21" s="6"/>
      <c r="E21" s="7"/>
      <c r="F21" s="7"/>
      <c r="G21" s="1"/>
      <c r="H21" s="7"/>
      <c r="I21" s="7"/>
    </row>
    <row r="22" spans="1:9" x14ac:dyDescent="0.25">
      <c r="A22" s="5"/>
      <c r="B22" s="5"/>
      <c r="C22" s="8"/>
      <c r="D22" s="6"/>
      <c r="E22" s="7"/>
      <c r="F22" s="7"/>
      <c r="G22" s="1"/>
      <c r="H22" s="7"/>
      <c r="I22" s="7"/>
    </row>
    <row r="23" spans="1:9" x14ac:dyDescent="0.25">
      <c r="A23" s="5"/>
      <c r="B23" s="5"/>
      <c r="C23" s="8"/>
      <c r="D23" s="6"/>
      <c r="E23" s="7"/>
      <c r="F23" s="7"/>
      <c r="G23" s="1"/>
      <c r="H23" s="7"/>
      <c r="I23" s="7"/>
    </row>
    <row r="24" spans="1:9" x14ac:dyDescent="0.25">
      <c r="A24" s="5"/>
      <c r="B24" s="5"/>
      <c r="C24" s="8"/>
      <c r="D24" s="6"/>
      <c r="E24" s="7"/>
      <c r="F24" s="7"/>
      <c r="G24" s="1"/>
      <c r="H24" s="7"/>
      <c r="I24" s="7"/>
    </row>
    <row r="25" spans="1:9" x14ac:dyDescent="0.25">
      <c r="A25" s="5"/>
      <c r="B25" s="5"/>
      <c r="C25" s="8"/>
      <c r="D25" s="6"/>
      <c r="E25" s="7"/>
      <c r="F25" s="7"/>
      <c r="G25" s="1"/>
      <c r="H25" s="7"/>
      <c r="I25" s="7"/>
    </row>
    <row r="26" spans="1:9" x14ac:dyDescent="0.25">
      <c r="A26" s="5"/>
      <c r="B26" s="5"/>
      <c r="C26" s="8"/>
      <c r="D26" s="6"/>
      <c r="E26" s="7"/>
      <c r="F26" s="7"/>
      <c r="G26" s="1"/>
      <c r="H26" s="7"/>
      <c r="I26" s="7"/>
    </row>
    <row r="27" spans="1:9" x14ac:dyDescent="0.25">
      <c r="A27" s="5"/>
      <c r="B27" s="5"/>
      <c r="C27" s="8"/>
      <c r="D27" s="6"/>
      <c r="E27" s="7"/>
      <c r="F27" s="7"/>
      <c r="G27" s="1"/>
      <c r="H27" s="7"/>
      <c r="I27" s="7"/>
    </row>
    <row r="28" spans="1:9" x14ac:dyDescent="0.25">
      <c r="A28" s="5"/>
      <c r="B28" s="5"/>
      <c r="C28" s="8"/>
      <c r="D28" s="6"/>
      <c r="E28" s="7"/>
      <c r="F28" s="7"/>
      <c r="G28" s="1"/>
      <c r="H28" s="7"/>
      <c r="I28" s="7"/>
    </row>
    <row r="29" spans="1:9" x14ac:dyDescent="0.25">
      <c r="A29" s="5"/>
      <c r="B29" s="5"/>
      <c r="C29" s="8"/>
      <c r="D29" s="6"/>
      <c r="E29" s="7"/>
      <c r="F29" s="7"/>
      <c r="G29" s="1"/>
      <c r="H29" s="7"/>
      <c r="I29" s="7"/>
    </row>
    <row r="30" spans="1:9" x14ac:dyDescent="0.25">
      <c r="A30" s="5"/>
      <c r="B30" s="5"/>
      <c r="C30" s="8"/>
      <c r="D30" s="6"/>
      <c r="E30" s="7"/>
      <c r="F30" s="7"/>
      <c r="G30" s="1"/>
      <c r="H30" s="7"/>
      <c r="I30" s="7"/>
    </row>
    <row r="31" spans="1:9" x14ac:dyDescent="0.25">
      <c r="A31" s="5"/>
      <c r="B31" s="5"/>
      <c r="C31" s="8"/>
      <c r="D31" s="6"/>
      <c r="E31" s="7"/>
      <c r="F31" s="7"/>
      <c r="G31" s="1"/>
      <c r="H31" s="7"/>
      <c r="I31" s="7"/>
    </row>
    <row r="32" spans="1:9" x14ac:dyDescent="0.25">
      <c r="A32" s="5"/>
      <c r="B32" s="5"/>
      <c r="C32" s="8"/>
      <c r="D32" s="6"/>
      <c r="E32" s="7"/>
      <c r="F32" s="7"/>
      <c r="G32" s="1"/>
      <c r="H32" s="7"/>
      <c r="I32" s="7"/>
    </row>
    <row r="33" spans="1:9" x14ac:dyDescent="0.25">
      <c r="A33" s="5"/>
      <c r="B33" s="5"/>
      <c r="C33" s="8"/>
      <c r="D33" s="6"/>
      <c r="E33" s="7"/>
      <c r="F33" s="7"/>
      <c r="G33" s="1"/>
      <c r="H33" s="7"/>
      <c r="I33" s="7"/>
    </row>
    <row r="34" spans="1:9" x14ac:dyDescent="0.25">
      <c r="A34" s="5"/>
      <c r="B34" s="5"/>
      <c r="C34" s="8"/>
      <c r="D34" s="6"/>
      <c r="E34" s="7"/>
      <c r="F34" s="7"/>
      <c r="G34" s="1"/>
      <c r="H34" s="7"/>
      <c r="I34" s="7"/>
    </row>
    <row r="35" spans="1:9" x14ac:dyDescent="0.25">
      <c r="A35" s="5"/>
      <c r="B35" s="5"/>
      <c r="C35" s="8"/>
      <c r="D35" s="6"/>
      <c r="E35" s="7"/>
      <c r="F35" s="7"/>
      <c r="G35" s="1"/>
      <c r="H35" s="7"/>
      <c r="I35" s="7"/>
    </row>
    <row r="36" spans="1:9" x14ac:dyDescent="0.25">
      <c r="A36" s="5"/>
      <c r="B36" s="5"/>
      <c r="C36" s="8"/>
      <c r="D36" s="6"/>
      <c r="E36" s="7"/>
      <c r="F36" s="7"/>
      <c r="G36" s="1"/>
      <c r="H36" s="7"/>
      <c r="I36" s="7"/>
    </row>
    <row r="37" spans="1:9" x14ac:dyDescent="0.25">
      <c r="A37" s="5"/>
      <c r="B37" s="5"/>
      <c r="C37" s="8"/>
      <c r="D37" s="6"/>
      <c r="E37" s="7"/>
      <c r="F37" s="7"/>
      <c r="G37" s="1"/>
      <c r="H37" s="7"/>
      <c r="I37" s="7"/>
    </row>
    <row r="38" spans="1:9" x14ac:dyDescent="0.25">
      <c r="A38" s="5"/>
      <c r="B38" s="5"/>
      <c r="C38" s="8"/>
      <c r="D38" s="6"/>
      <c r="E38" s="7"/>
      <c r="F38" s="7"/>
      <c r="G38" s="1"/>
      <c r="H38" s="1"/>
    </row>
    <row r="39" spans="1:9" x14ac:dyDescent="0.25">
      <c r="A39" s="5"/>
      <c r="B39" s="5"/>
      <c r="C39" s="8"/>
      <c r="D39" s="6"/>
      <c r="E39" s="7"/>
      <c r="F39" s="7"/>
      <c r="G39" s="1"/>
      <c r="H39" s="1"/>
    </row>
    <row r="40" spans="1:9" x14ac:dyDescent="0.25">
      <c r="A40" s="5"/>
      <c r="B40" s="5"/>
      <c r="C40" s="8"/>
      <c r="D40" s="6"/>
      <c r="E40" s="7"/>
      <c r="F40" s="7"/>
      <c r="G40" s="1"/>
      <c r="H40" s="1"/>
    </row>
    <row r="41" spans="1:9" x14ac:dyDescent="0.25">
      <c r="A41" s="5"/>
      <c r="B41" s="5"/>
      <c r="C41" s="8"/>
      <c r="D41" s="6"/>
      <c r="E41" s="7"/>
      <c r="F41" s="7"/>
      <c r="G41" s="1"/>
      <c r="H41" s="1"/>
    </row>
    <row r="42" spans="1:9" x14ac:dyDescent="0.25">
      <c r="A42" s="5"/>
      <c r="B42" s="5"/>
      <c r="C42" s="8"/>
      <c r="D42" s="6"/>
      <c r="E42" s="7"/>
      <c r="F42" s="7"/>
      <c r="G42" s="1"/>
      <c r="H42" s="1"/>
    </row>
    <row r="43" spans="1:9" x14ac:dyDescent="0.25">
      <c r="A43" s="5"/>
      <c r="B43" s="5"/>
      <c r="C43" s="8"/>
      <c r="D43" s="6"/>
      <c r="E43" s="7"/>
      <c r="F43" s="7"/>
      <c r="G43" s="1"/>
      <c r="H43" s="1"/>
    </row>
    <row r="44" spans="1:9" x14ac:dyDescent="0.25">
      <c r="A44" s="5"/>
      <c r="B44" s="5"/>
      <c r="C44" s="8"/>
      <c r="D44" s="6"/>
      <c r="E44" s="7"/>
      <c r="F44" s="7"/>
      <c r="G44" s="1"/>
      <c r="H44" s="1"/>
    </row>
    <row r="45" spans="1:9" x14ac:dyDescent="0.25">
      <c r="A45" s="5"/>
      <c r="B45" s="5"/>
      <c r="C45" s="8"/>
      <c r="D45" s="6"/>
      <c r="E45" s="7"/>
      <c r="F45" s="7"/>
      <c r="G45" s="1"/>
      <c r="H45" s="1"/>
    </row>
    <row r="46" spans="1:9" x14ac:dyDescent="0.25">
      <c r="A46" s="5"/>
      <c r="B46" s="5"/>
      <c r="C46" s="8"/>
      <c r="D46" s="6"/>
      <c r="E46" s="7"/>
      <c r="F46" s="7"/>
      <c r="G46" s="1"/>
      <c r="H46" s="1"/>
    </row>
    <row r="47" spans="1:9" x14ac:dyDescent="0.25">
      <c r="A47" s="5"/>
      <c r="B47" s="5"/>
      <c r="C47" s="8"/>
      <c r="D47" s="6"/>
      <c r="E47" s="7"/>
      <c r="F47" s="7"/>
      <c r="G47" s="1"/>
      <c r="H47" s="1"/>
    </row>
    <row r="48" spans="1:9" x14ac:dyDescent="0.25">
      <c r="A48" s="5"/>
      <c r="B48" s="5"/>
      <c r="C48" s="8"/>
      <c r="D48" s="6"/>
      <c r="E48" s="7"/>
      <c r="F48" s="7"/>
      <c r="G48" s="1"/>
      <c r="H48" s="1"/>
    </row>
    <row r="49" spans="1:9" x14ac:dyDescent="0.25">
      <c r="A49" s="5"/>
      <c r="B49" s="5"/>
      <c r="C49" s="8"/>
      <c r="D49" s="6"/>
      <c r="E49" s="7"/>
      <c r="F49" s="7"/>
      <c r="G49" s="1"/>
      <c r="H49" s="1"/>
    </row>
    <row r="50" spans="1:9" x14ac:dyDescent="0.25">
      <c r="A50" s="5"/>
      <c r="B50" s="5"/>
      <c r="C50" s="8"/>
      <c r="D50" s="6"/>
      <c r="E50" s="7"/>
      <c r="F50" s="7"/>
      <c r="G50" s="1"/>
      <c r="H50" s="1"/>
    </row>
    <row r="51" spans="1:9" x14ac:dyDescent="0.25">
      <c r="A51" s="5"/>
      <c r="B51" s="5"/>
      <c r="C51" s="8"/>
      <c r="D51" s="6"/>
      <c r="E51" s="7"/>
      <c r="F51" s="7"/>
      <c r="G51" s="1"/>
      <c r="H51" s="10"/>
      <c r="I51" s="4"/>
    </row>
    <row r="52" spans="1:9" x14ac:dyDescent="0.25">
      <c r="A52" s="5"/>
      <c r="B52" s="5"/>
      <c r="C52" s="8"/>
      <c r="D52" s="6"/>
      <c r="E52" s="7"/>
      <c r="F52" s="7"/>
      <c r="G52" s="1"/>
      <c r="H52" s="10"/>
      <c r="I52" s="4"/>
    </row>
    <row r="53" spans="1:9" x14ac:dyDescent="0.25">
      <c r="A53" s="5"/>
      <c r="B53" s="5"/>
      <c r="C53" s="8"/>
      <c r="D53" s="6"/>
      <c r="E53" s="7"/>
      <c r="F53" s="7"/>
      <c r="G53" s="1"/>
      <c r="H53" s="10"/>
      <c r="I53" s="4"/>
    </row>
    <row r="54" spans="1:9" x14ac:dyDescent="0.25">
      <c r="C54" s="9"/>
      <c r="D54" s="6"/>
      <c r="E54" s="7"/>
      <c r="F54" s="7"/>
      <c r="G54" s="1"/>
      <c r="H54" s="10"/>
      <c r="I54" s="4"/>
    </row>
    <row r="55" spans="1:9" x14ac:dyDescent="0.25">
      <c r="C55" s="9"/>
      <c r="D55" s="6"/>
      <c r="E55" s="7"/>
      <c r="F55" s="7"/>
      <c r="G55" s="1"/>
      <c r="H55" s="10"/>
      <c r="I55" s="4"/>
    </row>
    <row r="56" spans="1:9" x14ac:dyDescent="0.25">
      <c r="C56" s="9"/>
      <c r="D56" s="6"/>
      <c r="E56" s="7"/>
      <c r="F56" s="7"/>
      <c r="G56" s="1"/>
      <c r="H56" s="10"/>
      <c r="I56" s="4"/>
    </row>
    <row r="57" spans="1:9" x14ac:dyDescent="0.25">
      <c r="C57" s="9"/>
      <c r="D57" s="6"/>
      <c r="E57" s="7"/>
      <c r="F57" s="7"/>
      <c r="G57" s="1"/>
      <c r="H57" s="10"/>
      <c r="I57" s="4"/>
    </row>
    <row r="58" spans="1:9" s="14" customFormat="1" x14ac:dyDescent="0.25">
      <c r="C58" s="44"/>
      <c r="E58" s="45"/>
      <c r="F58" s="45"/>
      <c r="G58" s="45"/>
      <c r="H58" s="46"/>
      <c r="I58" s="47"/>
    </row>
    <row r="59" spans="1:9" x14ac:dyDescent="0.25">
      <c r="C59" s="9"/>
      <c r="G59" s="1"/>
      <c r="H59" s="10"/>
      <c r="I59" s="4"/>
    </row>
    <row r="60" spans="1:9" x14ac:dyDescent="0.25">
      <c r="C60" s="9"/>
      <c r="G60" s="1"/>
      <c r="H60" s="10"/>
      <c r="I60" s="4"/>
    </row>
    <row r="61" spans="1:9" x14ac:dyDescent="0.25">
      <c r="C61" s="9"/>
      <c r="G61" s="1"/>
      <c r="H61" s="10"/>
      <c r="I61" s="4"/>
    </row>
    <row r="62" spans="1:9" x14ac:dyDescent="0.25">
      <c r="C62" s="9"/>
      <c r="G62" s="1"/>
      <c r="H62" s="10"/>
      <c r="I62" s="4"/>
    </row>
    <row r="63" spans="1:9" x14ac:dyDescent="0.25">
      <c r="C63" s="9"/>
      <c r="G63" s="1"/>
      <c r="H63" s="10"/>
      <c r="I63" s="4"/>
    </row>
    <row r="64" spans="1:9" x14ac:dyDescent="0.25">
      <c r="C64" s="9"/>
      <c r="G64" s="1"/>
      <c r="H64" s="10"/>
      <c r="I64" s="4"/>
    </row>
    <row r="65" spans="3:9" x14ac:dyDescent="0.25">
      <c r="C65" s="9"/>
      <c r="G65" s="1"/>
      <c r="H65" s="10"/>
      <c r="I65" s="4"/>
    </row>
    <row r="66" spans="3:9" x14ac:dyDescent="0.25">
      <c r="C66" s="9"/>
      <c r="G66" s="1"/>
      <c r="H66" s="10"/>
      <c r="I66" s="4"/>
    </row>
    <row r="67" spans="3:9" x14ac:dyDescent="0.25">
      <c r="C67" s="9"/>
      <c r="G67" s="1"/>
      <c r="H67" s="10"/>
      <c r="I67" s="4"/>
    </row>
    <row r="68" spans="3:9" x14ac:dyDescent="0.25">
      <c r="C68" s="9"/>
      <c r="G68" s="1"/>
      <c r="H68" s="10"/>
      <c r="I68" s="4"/>
    </row>
    <row r="69" spans="3:9" x14ac:dyDescent="0.25">
      <c r="C69" s="9"/>
      <c r="G69" s="1"/>
      <c r="H69" s="10"/>
      <c r="I69" s="4"/>
    </row>
    <row r="70" spans="3:9" x14ac:dyDescent="0.25">
      <c r="C70" s="9"/>
      <c r="G70" s="1"/>
      <c r="H70" s="10"/>
      <c r="I70" s="4"/>
    </row>
    <row r="71" spans="3:9" x14ac:dyDescent="0.25">
      <c r="C71" s="9"/>
      <c r="G71" s="1"/>
      <c r="H71" s="10"/>
      <c r="I71" s="4"/>
    </row>
    <row r="72" spans="3:9" x14ac:dyDescent="0.25">
      <c r="C72" s="9"/>
      <c r="G72" s="1"/>
      <c r="H72" s="10"/>
      <c r="I72" s="4"/>
    </row>
    <row r="73" spans="3:9" x14ac:dyDescent="0.25">
      <c r="C73" s="9"/>
      <c r="G73" s="1"/>
      <c r="H73" s="10"/>
      <c r="I73" s="4"/>
    </row>
    <row r="74" spans="3:9" x14ac:dyDescent="0.25">
      <c r="C74" s="9"/>
      <c r="G74" s="1"/>
      <c r="H74" s="10"/>
      <c r="I74" s="4"/>
    </row>
    <row r="75" spans="3:9" x14ac:dyDescent="0.25">
      <c r="C75" s="9"/>
      <c r="G75" s="1"/>
      <c r="H75" s="10"/>
      <c r="I75" s="4"/>
    </row>
    <row r="76" spans="3:9" x14ac:dyDescent="0.25">
      <c r="C76" s="9"/>
      <c r="G76" s="1"/>
      <c r="H76" s="10"/>
      <c r="I76" s="4"/>
    </row>
    <row r="77" spans="3:9" x14ac:dyDescent="0.25">
      <c r="C77" s="9"/>
      <c r="G77" s="1"/>
      <c r="H77" s="10"/>
      <c r="I77" s="4"/>
    </row>
    <row r="78" spans="3:9" x14ac:dyDescent="0.25">
      <c r="C78" s="9"/>
      <c r="G78" s="1"/>
      <c r="H78" s="10"/>
      <c r="I78" s="4"/>
    </row>
    <row r="79" spans="3:9" x14ac:dyDescent="0.25">
      <c r="C79" s="9"/>
      <c r="G79" s="1"/>
      <c r="H79" s="10"/>
      <c r="I79" s="4"/>
    </row>
    <row r="80" spans="3:9" x14ac:dyDescent="0.25">
      <c r="C80" s="9"/>
      <c r="G80" s="1"/>
      <c r="H80" s="10"/>
      <c r="I80" s="4"/>
    </row>
    <row r="81" spans="3:9" x14ac:dyDescent="0.25">
      <c r="C81" s="9"/>
      <c r="G81" s="1"/>
      <c r="H81" s="10"/>
      <c r="I81" s="4"/>
    </row>
    <row r="82" spans="3:9" x14ac:dyDescent="0.25">
      <c r="C82" s="9"/>
      <c r="G82" s="1"/>
      <c r="H82" s="10"/>
      <c r="I82" s="4"/>
    </row>
    <row r="83" spans="3:9" x14ac:dyDescent="0.25">
      <c r="C83" s="9"/>
      <c r="G83" s="1"/>
      <c r="H83" s="10"/>
      <c r="I83" s="4"/>
    </row>
    <row r="84" spans="3:9" x14ac:dyDescent="0.25">
      <c r="C84" s="9"/>
      <c r="G84" s="1"/>
      <c r="H84" s="10"/>
      <c r="I84" s="4"/>
    </row>
    <row r="85" spans="3:9" x14ac:dyDescent="0.25">
      <c r="C85" s="9"/>
      <c r="G85" s="1"/>
      <c r="H85" s="10"/>
      <c r="I85" s="4"/>
    </row>
    <row r="86" spans="3:9" x14ac:dyDescent="0.25">
      <c r="C86" s="9"/>
      <c r="G86" s="1"/>
      <c r="H86" s="10"/>
      <c r="I86" s="4"/>
    </row>
    <row r="87" spans="3:9" x14ac:dyDescent="0.25">
      <c r="C87" s="9"/>
      <c r="G87" s="1"/>
      <c r="H87" s="10"/>
      <c r="I87" s="4"/>
    </row>
    <row r="88" spans="3:9" x14ac:dyDescent="0.25">
      <c r="C88" s="9"/>
      <c r="G88" s="1"/>
      <c r="H88" s="10"/>
      <c r="I88" s="4"/>
    </row>
    <row r="89" spans="3:9" x14ac:dyDescent="0.25">
      <c r="C89" s="9"/>
      <c r="G89" s="1"/>
      <c r="H89" s="10"/>
      <c r="I89" s="4"/>
    </row>
    <row r="90" spans="3:9" x14ac:dyDescent="0.25">
      <c r="C90" s="9"/>
      <c r="G90" s="1"/>
      <c r="H90" s="10"/>
      <c r="I90" s="4"/>
    </row>
    <row r="91" spans="3:9" x14ac:dyDescent="0.25">
      <c r="C91" s="9"/>
      <c r="G91" s="1"/>
      <c r="H91" s="10"/>
      <c r="I91" s="4"/>
    </row>
    <row r="92" spans="3:9" x14ac:dyDescent="0.25">
      <c r="C92" s="9"/>
      <c r="G92" s="1"/>
      <c r="H92" s="10"/>
      <c r="I92" s="4"/>
    </row>
    <row r="93" spans="3:9" x14ac:dyDescent="0.25">
      <c r="C93" s="9"/>
      <c r="G93" s="1"/>
      <c r="H93" s="10"/>
      <c r="I93" s="4"/>
    </row>
  </sheetData>
  <sheetProtection algorithmName="SHA-512" hashValue="OungATNb3VSV1o203G+Xx62Q5RgYV3643eK+45aw/fEuMio0pkwqwwDdbS5PgP1G5tdoqnxOp8JNU0J3H5HT6w==" saltValue="hjE+U0MzjesIT9LPu7OiBg==" spinCount="100000" sheet="1" objects="1" scenarios="1"/>
  <autoFilter ref="A11:I57" xr:uid="{96BC62A4-4962-475D-898F-1E18E6367D81}"/>
  <mergeCells count="8">
    <mergeCell ref="F10:G10"/>
    <mergeCell ref="H10:I10"/>
    <mergeCell ref="A3:C3"/>
    <mergeCell ref="E3:G3"/>
    <mergeCell ref="A6:C6"/>
    <mergeCell ref="E6:G6"/>
    <mergeCell ref="A8:C8"/>
    <mergeCell ref="E8:G8"/>
  </mergeCells>
  <dataValidations count="1">
    <dataValidation type="decimal" operator="lessThanOrEqual" allowBlank="1" showErrorMessage="1" errorTitle="El importe no es válido" error="El precio unitario ofertado es superior al precio unitario base de licitación, lo que no está permitido." sqref="H14:H19 H51:H57" xr:uid="{FC113D1F-CE18-427C-84D1-4742EB6C1048}">
      <formula1>G14</formula1>
    </dataValidation>
  </dataValidations>
  <pageMargins left="0.7" right="0.7" top="0.75" bottom="0.75"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A4427-D2E4-4134-9421-1D1E74ABD921}">
  <dimension ref="A3:H49"/>
  <sheetViews>
    <sheetView topLeftCell="A21" zoomScale="80" zoomScaleNormal="80" workbookViewId="0">
      <selection activeCell="E4" sqref="E4:F47"/>
    </sheetView>
  </sheetViews>
  <sheetFormatPr baseColWidth="10" defaultRowHeight="15" x14ac:dyDescent="0.25"/>
  <cols>
    <col min="1" max="1" width="24.7109375" customWidth="1"/>
    <col min="2" max="2" width="17.28515625" bestFit="1" customWidth="1"/>
    <col min="4" max="4" width="31.140625" customWidth="1"/>
    <col min="5" max="5" width="16.7109375" customWidth="1"/>
    <col min="7" max="7" width="11.85546875" customWidth="1"/>
    <col min="8" max="8" width="13.140625" bestFit="1" customWidth="1"/>
  </cols>
  <sheetData>
    <row r="3" spans="1:7" x14ac:dyDescent="0.25">
      <c r="A3" s="12" t="s">
        <v>78</v>
      </c>
      <c r="B3" t="s">
        <v>82</v>
      </c>
      <c r="D3" s="14" t="s">
        <v>78</v>
      </c>
      <c r="E3" s="14" t="s">
        <v>82</v>
      </c>
      <c r="F3" t="s">
        <v>85</v>
      </c>
    </row>
    <row r="4" spans="1:7" x14ac:dyDescent="0.25">
      <c r="A4" s="13" t="s">
        <v>48</v>
      </c>
      <c r="B4">
        <v>1</v>
      </c>
      <c r="D4" t="s">
        <v>48</v>
      </c>
      <c r="E4">
        <v>1</v>
      </c>
      <c r="F4" s="11">
        <v>747.82608695652175</v>
      </c>
      <c r="G4" s="17">
        <f>E4*F4</f>
        <v>747.82608695652175</v>
      </c>
    </row>
    <row r="5" spans="1:7" x14ac:dyDescent="0.25">
      <c r="A5" s="13" t="s">
        <v>64</v>
      </c>
      <c r="B5">
        <v>5</v>
      </c>
      <c r="D5" t="s">
        <v>64</v>
      </c>
      <c r="E5">
        <v>5</v>
      </c>
      <c r="F5" s="11">
        <v>828.60869565217399</v>
      </c>
      <c r="G5" s="17">
        <f t="shared" ref="G5:G47" si="0">E5*F5</f>
        <v>4143.04347826087</v>
      </c>
    </row>
    <row r="6" spans="1:7" x14ac:dyDescent="0.25">
      <c r="A6" s="13" t="s">
        <v>63</v>
      </c>
      <c r="B6">
        <v>3</v>
      </c>
      <c r="D6" t="s">
        <v>63</v>
      </c>
      <c r="E6">
        <v>3</v>
      </c>
      <c r="F6" s="11">
        <v>1220.304347826087</v>
      </c>
      <c r="G6" s="17">
        <f t="shared" si="0"/>
        <v>3660.913043478261</v>
      </c>
    </row>
    <row r="7" spans="1:7" x14ac:dyDescent="0.25">
      <c r="A7" s="13" t="s">
        <v>46</v>
      </c>
      <c r="B7">
        <v>1</v>
      </c>
      <c r="D7" t="s">
        <v>46</v>
      </c>
      <c r="E7">
        <v>1</v>
      </c>
      <c r="F7" s="11">
        <v>876.62608695652182</v>
      </c>
      <c r="G7" s="17">
        <f t="shared" si="0"/>
        <v>876.62608695652182</v>
      </c>
    </row>
    <row r="8" spans="1:7" x14ac:dyDescent="0.25">
      <c r="A8" s="13" t="s">
        <v>44</v>
      </c>
      <c r="B8">
        <v>6</v>
      </c>
      <c r="D8" t="s">
        <v>44</v>
      </c>
      <c r="E8">
        <v>6</v>
      </c>
      <c r="F8" s="11">
        <v>759.65217391304361</v>
      </c>
      <c r="G8" s="17">
        <f t="shared" si="0"/>
        <v>4557.9130434782619</v>
      </c>
    </row>
    <row r="9" spans="1:7" x14ac:dyDescent="0.25">
      <c r="A9" s="13" t="s">
        <v>47</v>
      </c>
      <c r="B9">
        <v>2</v>
      </c>
      <c r="D9" t="s">
        <v>47</v>
      </c>
      <c r="E9">
        <v>2</v>
      </c>
      <c r="F9" s="11">
        <v>671.87826086956534</v>
      </c>
      <c r="G9" s="17">
        <f t="shared" si="0"/>
        <v>1343.7565217391307</v>
      </c>
    </row>
    <row r="10" spans="1:7" x14ac:dyDescent="0.25">
      <c r="A10" s="13" t="s">
        <v>45</v>
      </c>
      <c r="B10">
        <v>10</v>
      </c>
      <c r="D10" t="s">
        <v>45</v>
      </c>
      <c r="E10">
        <v>10</v>
      </c>
      <c r="F10" s="11">
        <v>1023.5826086956522</v>
      </c>
      <c r="G10" s="17">
        <f t="shared" si="0"/>
        <v>10235.826086956522</v>
      </c>
    </row>
    <row r="11" spans="1:7" x14ac:dyDescent="0.25">
      <c r="A11" s="13" t="s">
        <v>43</v>
      </c>
      <c r="B11">
        <v>5</v>
      </c>
      <c r="D11" t="s">
        <v>43</v>
      </c>
      <c r="E11">
        <v>6</v>
      </c>
      <c r="F11" s="11">
        <v>982.1652173913044</v>
      </c>
      <c r="G11" s="17">
        <f t="shared" si="0"/>
        <v>5892.9913043478264</v>
      </c>
    </row>
    <row r="12" spans="1:7" x14ac:dyDescent="0.25">
      <c r="A12" s="13" t="s">
        <v>75</v>
      </c>
      <c r="B12">
        <v>1</v>
      </c>
      <c r="D12" t="s">
        <v>38</v>
      </c>
      <c r="E12">
        <v>1</v>
      </c>
      <c r="F12" s="11">
        <v>2056.521739130435</v>
      </c>
      <c r="G12" s="17">
        <f t="shared" si="0"/>
        <v>2056.521739130435</v>
      </c>
    </row>
    <row r="13" spans="1:7" x14ac:dyDescent="0.25">
      <c r="A13" s="13" t="s">
        <v>38</v>
      </c>
      <c r="B13">
        <v>1</v>
      </c>
      <c r="D13" t="s">
        <v>41</v>
      </c>
      <c r="E13">
        <v>4</v>
      </c>
      <c r="F13" s="11">
        <v>2343.1826086956521</v>
      </c>
      <c r="G13" s="17">
        <f t="shared" si="0"/>
        <v>9372.7304347826084</v>
      </c>
    </row>
    <row r="14" spans="1:7" x14ac:dyDescent="0.25">
      <c r="A14" s="13" t="s">
        <v>41</v>
      </c>
      <c r="B14">
        <v>4</v>
      </c>
      <c r="D14" t="s">
        <v>39</v>
      </c>
      <c r="E14">
        <v>1</v>
      </c>
      <c r="F14" s="11">
        <v>2055.8521739130438</v>
      </c>
      <c r="G14" s="17">
        <f t="shared" si="0"/>
        <v>2055.8521739130438</v>
      </c>
    </row>
    <row r="15" spans="1:7" x14ac:dyDescent="0.25">
      <c r="A15" s="13" t="s">
        <v>39</v>
      </c>
      <c r="B15">
        <v>1</v>
      </c>
      <c r="D15" t="s">
        <v>37</v>
      </c>
      <c r="E15">
        <v>1</v>
      </c>
      <c r="F15" s="11">
        <v>1582.608695652174</v>
      </c>
      <c r="G15" s="17">
        <f t="shared" si="0"/>
        <v>1582.608695652174</v>
      </c>
    </row>
    <row r="16" spans="1:7" x14ac:dyDescent="0.25">
      <c r="A16" s="13" t="s">
        <v>37</v>
      </c>
      <c r="B16">
        <v>1</v>
      </c>
      <c r="D16" t="s">
        <v>40</v>
      </c>
      <c r="E16">
        <v>8</v>
      </c>
      <c r="F16" s="11">
        <v>1839.9478260869566</v>
      </c>
      <c r="G16" s="17">
        <f t="shared" si="0"/>
        <v>14719.582608695653</v>
      </c>
    </row>
    <row r="17" spans="1:7" x14ac:dyDescent="0.25">
      <c r="A17" s="13" t="s">
        <v>40</v>
      </c>
      <c r="B17">
        <v>8</v>
      </c>
      <c r="D17" t="s">
        <v>42</v>
      </c>
      <c r="E17">
        <v>1</v>
      </c>
      <c r="F17" s="11">
        <v>1839.9478260869566</v>
      </c>
      <c r="G17" s="17">
        <f t="shared" si="0"/>
        <v>1839.9478260869566</v>
      </c>
    </row>
    <row r="18" spans="1:7" x14ac:dyDescent="0.25">
      <c r="A18" s="13" t="s">
        <v>42</v>
      </c>
      <c r="B18">
        <v>1</v>
      </c>
      <c r="D18" t="s">
        <v>65</v>
      </c>
      <c r="E18">
        <v>2</v>
      </c>
      <c r="F18" s="11">
        <v>1698.7130434782609</v>
      </c>
      <c r="G18" s="17">
        <f t="shared" si="0"/>
        <v>3397.4260869565219</v>
      </c>
    </row>
    <row r="19" spans="1:7" x14ac:dyDescent="0.25">
      <c r="A19" s="13" t="s">
        <v>65</v>
      </c>
      <c r="B19">
        <v>2</v>
      </c>
      <c r="D19" t="s">
        <v>67</v>
      </c>
      <c r="E19">
        <v>1</v>
      </c>
      <c r="F19" s="11">
        <v>958.78260869565236</v>
      </c>
      <c r="G19" s="17">
        <f t="shared" si="0"/>
        <v>958.78260869565236</v>
      </c>
    </row>
    <row r="20" spans="1:7" x14ac:dyDescent="0.25">
      <c r="A20" s="13" t="s">
        <v>67</v>
      </c>
      <c r="B20">
        <v>1</v>
      </c>
      <c r="D20" t="s">
        <v>49</v>
      </c>
      <c r="E20">
        <v>5</v>
      </c>
      <c r="F20" s="11">
        <v>1102.1130434782608</v>
      </c>
      <c r="G20" s="17">
        <f t="shared" si="0"/>
        <v>5510.565217391304</v>
      </c>
    </row>
    <row r="21" spans="1:7" x14ac:dyDescent="0.25">
      <c r="A21" s="13" t="s">
        <v>49</v>
      </c>
      <c r="B21">
        <v>5</v>
      </c>
      <c r="D21" t="s">
        <v>66</v>
      </c>
      <c r="E21">
        <v>1</v>
      </c>
      <c r="F21" s="11">
        <v>687.96521739130446</v>
      </c>
      <c r="G21" s="17">
        <f t="shared" si="0"/>
        <v>687.96521739130446</v>
      </c>
    </row>
    <row r="22" spans="1:7" x14ac:dyDescent="0.25">
      <c r="A22" s="13" t="s">
        <v>66</v>
      </c>
      <c r="B22">
        <v>1</v>
      </c>
      <c r="D22" t="s">
        <v>73</v>
      </c>
      <c r="E22">
        <v>3</v>
      </c>
      <c r="F22" s="11">
        <v>901.02608695652168</v>
      </c>
      <c r="G22" s="17">
        <f t="shared" si="0"/>
        <v>2703.0782608695649</v>
      </c>
    </row>
    <row r="23" spans="1:7" x14ac:dyDescent="0.25">
      <c r="A23" s="13" t="s">
        <v>73</v>
      </c>
      <c r="B23">
        <v>3</v>
      </c>
      <c r="D23" t="s">
        <v>74</v>
      </c>
      <c r="E23">
        <v>1</v>
      </c>
      <c r="F23" s="11">
        <v>972.17391304347836</v>
      </c>
      <c r="G23" s="17">
        <f t="shared" si="0"/>
        <v>972.17391304347836</v>
      </c>
    </row>
    <row r="24" spans="1:7" x14ac:dyDescent="0.25">
      <c r="A24" s="13" t="s">
        <v>74</v>
      </c>
      <c r="B24">
        <v>1</v>
      </c>
      <c r="D24" t="s">
        <v>68</v>
      </c>
      <c r="E24">
        <v>1</v>
      </c>
      <c r="F24" s="11">
        <v>1284.1391304347826</v>
      </c>
      <c r="G24" s="17">
        <f t="shared" si="0"/>
        <v>1284.1391304347826</v>
      </c>
    </row>
    <row r="25" spans="1:7" x14ac:dyDescent="0.25">
      <c r="A25" s="13" t="s">
        <v>68</v>
      </c>
      <c r="B25">
        <v>1</v>
      </c>
      <c r="D25" t="s">
        <v>71</v>
      </c>
      <c r="E25">
        <v>1</v>
      </c>
      <c r="F25" s="11">
        <v>883.96521739130435</v>
      </c>
      <c r="G25" s="17">
        <f t="shared" si="0"/>
        <v>883.96521739130435</v>
      </c>
    </row>
    <row r="26" spans="1:7" x14ac:dyDescent="0.25">
      <c r="A26" s="13" t="s">
        <v>71</v>
      </c>
      <c r="B26">
        <v>1</v>
      </c>
      <c r="D26" t="s">
        <v>70</v>
      </c>
      <c r="E26">
        <v>1</v>
      </c>
      <c r="F26" s="11">
        <v>608.10434782608695</v>
      </c>
      <c r="G26" s="17">
        <f t="shared" si="0"/>
        <v>608.10434782608695</v>
      </c>
    </row>
    <row r="27" spans="1:7" x14ac:dyDescent="0.25">
      <c r="A27" s="13" t="s">
        <v>70</v>
      </c>
      <c r="B27">
        <v>1</v>
      </c>
      <c r="D27" t="s">
        <v>69</v>
      </c>
      <c r="E27">
        <v>1</v>
      </c>
      <c r="F27" s="11">
        <v>2234.7826086956525</v>
      </c>
      <c r="G27" s="17">
        <f t="shared" si="0"/>
        <v>2234.7826086956525</v>
      </c>
    </row>
    <row r="28" spans="1:7" x14ac:dyDescent="0.25">
      <c r="A28" s="13" t="s">
        <v>69</v>
      </c>
      <c r="B28">
        <v>1</v>
      </c>
      <c r="D28" t="s">
        <v>72</v>
      </c>
      <c r="E28">
        <v>1</v>
      </c>
      <c r="F28" s="11">
        <v>938.86956521739137</v>
      </c>
      <c r="G28" s="17">
        <f t="shared" si="0"/>
        <v>938.86956521739137</v>
      </c>
    </row>
    <row r="29" spans="1:7" x14ac:dyDescent="0.25">
      <c r="A29" s="13" t="s">
        <v>72</v>
      </c>
      <c r="B29">
        <v>1</v>
      </c>
      <c r="D29" t="s">
        <v>34</v>
      </c>
      <c r="E29">
        <v>1</v>
      </c>
      <c r="F29" s="11">
        <v>498.34782608695656</v>
      </c>
      <c r="G29" s="17">
        <f t="shared" si="0"/>
        <v>498.34782608695656</v>
      </c>
    </row>
    <row r="30" spans="1:7" x14ac:dyDescent="0.25">
      <c r="A30" s="13" t="s">
        <v>34</v>
      </c>
      <c r="B30">
        <v>1</v>
      </c>
      <c r="D30" t="s">
        <v>55</v>
      </c>
      <c r="E30">
        <v>15</v>
      </c>
      <c r="F30" s="11">
        <v>2.6521739130434785</v>
      </c>
      <c r="G30" s="17">
        <f t="shared" si="0"/>
        <v>39.782608695652179</v>
      </c>
    </row>
    <row r="31" spans="1:7" x14ac:dyDescent="0.25">
      <c r="A31" s="13" t="s">
        <v>55</v>
      </c>
      <c r="B31">
        <v>15</v>
      </c>
      <c r="D31" t="s">
        <v>51</v>
      </c>
      <c r="E31">
        <v>60</v>
      </c>
      <c r="F31" s="11">
        <v>2.8173913043478263</v>
      </c>
      <c r="G31" s="17">
        <f t="shared" si="0"/>
        <v>169.04347826086956</v>
      </c>
    </row>
    <row r="32" spans="1:7" x14ac:dyDescent="0.25">
      <c r="A32" s="13" t="s">
        <v>51</v>
      </c>
      <c r="B32">
        <v>60</v>
      </c>
      <c r="D32" t="s">
        <v>56</v>
      </c>
      <c r="E32">
        <v>140</v>
      </c>
      <c r="F32" s="11">
        <v>4.7043478260869565</v>
      </c>
      <c r="G32" s="17">
        <f t="shared" si="0"/>
        <v>658.60869565217388</v>
      </c>
    </row>
    <row r="33" spans="1:8" x14ac:dyDescent="0.25">
      <c r="A33" s="13" t="s">
        <v>56</v>
      </c>
      <c r="B33">
        <v>140</v>
      </c>
      <c r="D33" t="s">
        <v>54</v>
      </c>
      <c r="E33">
        <v>15</v>
      </c>
      <c r="F33" s="11">
        <v>4.2434782608695656</v>
      </c>
      <c r="G33" s="17">
        <f t="shared" si="0"/>
        <v>63.652173913043484</v>
      </c>
    </row>
    <row r="34" spans="1:8" x14ac:dyDescent="0.25">
      <c r="A34" s="13" t="s">
        <v>54</v>
      </c>
      <c r="B34">
        <v>15</v>
      </c>
      <c r="D34" t="s">
        <v>50</v>
      </c>
      <c r="E34">
        <v>180</v>
      </c>
      <c r="F34" s="11">
        <v>5.2173913043478262</v>
      </c>
      <c r="G34" s="17">
        <f t="shared" si="0"/>
        <v>939.13043478260875</v>
      </c>
    </row>
    <row r="35" spans="1:8" x14ac:dyDescent="0.25">
      <c r="A35" s="13" t="s">
        <v>50</v>
      </c>
      <c r="B35">
        <v>180</v>
      </c>
      <c r="D35" t="s">
        <v>76</v>
      </c>
      <c r="E35">
        <v>50</v>
      </c>
      <c r="F35" s="11">
        <v>4.7043478260869565</v>
      </c>
      <c r="G35" s="17">
        <f t="shared" si="0"/>
        <v>235.21739130434781</v>
      </c>
    </row>
    <row r="36" spans="1:8" x14ac:dyDescent="0.25">
      <c r="A36" s="13" t="s">
        <v>76</v>
      </c>
      <c r="B36">
        <v>50</v>
      </c>
      <c r="D36" t="s">
        <v>53</v>
      </c>
      <c r="E36">
        <v>15</v>
      </c>
      <c r="F36" s="11">
        <v>7.9304347826086952</v>
      </c>
      <c r="G36" s="17">
        <f t="shared" si="0"/>
        <v>118.95652173913042</v>
      </c>
    </row>
    <row r="37" spans="1:8" x14ac:dyDescent="0.25">
      <c r="A37" s="13" t="s">
        <v>53</v>
      </c>
      <c r="B37">
        <v>15</v>
      </c>
      <c r="D37" t="s">
        <v>52</v>
      </c>
      <c r="E37">
        <v>8</v>
      </c>
      <c r="F37" s="11">
        <v>35.313043478260873</v>
      </c>
      <c r="G37" s="17">
        <f t="shared" si="0"/>
        <v>282.50434782608698</v>
      </c>
    </row>
    <row r="38" spans="1:8" x14ac:dyDescent="0.25">
      <c r="A38" s="13" t="s">
        <v>52</v>
      </c>
      <c r="B38">
        <v>8</v>
      </c>
      <c r="D38" t="s">
        <v>36</v>
      </c>
      <c r="E38">
        <v>5</v>
      </c>
      <c r="F38" s="11">
        <v>121.41739130434783</v>
      </c>
      <c r="G38" s="17">
        <f t="shared" si="0"/>
        <v>607.08695652173913</v>
      </c>
    </row>
    <row r="39" spans="1:8" x14ac:dyDescent="0.25">
      <c r="A39" s="13" t="s">
        <v>36</v>
      </c>
      <c r="B39">
        <v>5</v>
      </c>
      <c r="D39" t="s">
        <v>35</v>
      </c>
      <c r="E39">
        <v>2</v>
      </c>
      <c r="F39" s="11">
        <v>78.96521739130435</v>
      </c>
      <c r="G39" s="17">
        <f t="shared" si="0"/>
        <v>157.9304347826087</v>
      </c>
    </row>
    <row r="40" spans="1:8" x14ac:dyDescent="0.25">
      <c r="A40" s="13" t="s">
        <v>35</v>
      </c>
      <c r="B40">
        <v>2</v>
      </c>
      <c r="D40" t="s">
        <v>83</v>
      </c>
      <c r="E40">
        <v>3</v>
      </c>
      <c r="F40" s="11">
        <v>1238.6173913043478</v>
      </c>
      <c r="G40" s="17">
        <f t="shared" si="0"/>
        <v>3715.8521739130438</v>
      </c>
    </row>
    <row r="41" spans="1:8" x14ac:dyDescent="0.25">
      <c r="A41" s="13" t="s">
        <v>83</v>
      </c>
      <c r="B41">
        <v>3</v>
      </c>
      <c r="D41" t="s">
        <v>60</v>
      </c>
      <c r="E41">
        <v>2</v>
      </c>
      <c r="F41" s="11">
        <v>423.8608695652174</v>
      </c>
      <c r="G41" s="17">
        <f t="shared" si="0"/>
        <v>847.7217391304348</v>
      </c>
    </row>
    <row r="42" spans="1:8" x14ac:dyDescent="0.25">
      <c r="A42" s="13" t="s">
        <v>60</v>
      </c>
      <c r="B42">
        <v>2</v>
      </c>
      <c r="D42" t="s">
        <v>59</v>
      </c>
      <c r="E42">
        <v>2</v>
      </c>
      <c r="F42" s="11">
        <v>429.33913043478265</v>
      </c>
      <c r="G42" s="17">
        <f t="shared" si="0"/>
        <v>858.67826086956529</v>
      </c>
    </row>
    <row r="43" spans="1:8" x14ac:dyDescent="0.25">
      <c r="A43" s="13" t="s">
        <v>59</v>
      </c>
      <c r="B43">
        <v>2</v>
      </c>
      <c r="D43" t="s">
        <v>57</v>
      </c>
      <c r="E43">
        <v>2</v>
      </c>
      <c r="F43" s="11">
        <v>1.7391304347826089</v>
      </c>
      <c r="G43" s="17">
        <f t="shared" si="0"/>
        <v>3.4782608695652177</v>
      </c>
    </row>
    <row r="44" spans="1:8" x14ac:dyDescent="0.25">
      <c r="A44" s="13" t="s">
        <v>57</v>
      </c>
      <c r="B44">
        <v>2</v>
      </c>
      <c r="D44" t="s">
        <v>58</v>
      </c>
      <c r="E44">
        <v>2</v>
      </c>
      <c r="F44" s="11">
        <v>1.7391304347826089</v>
      </c>
      <c r="G44" s="17">
        <f t="shared" si="0"/>
        <v>3.4782608695652177</v>
      </c>
    </row>
    <row r="45" spans="1:8" x14ac:dyDescent="0.25">
      <c r="A45" s="13" t="s">
        <v>58</v>
      </c>
      <c r="B45">
        <v>2</v>
      </c>
      <c r="D45" t="s">
        <v>62</v>
      </c>
      <c r="E45">
        <v>1</v>
      </c>
      <c r="F45" s="11">
        <v>214.99130434782612</v>
      </c>
      <c r="G45" s="17">
        <f t="shared" si="0"/>
        <v>214.99130434782612</v>
      </c>
    </row>
    <row r="46" spans="1:8" x14ac:dyDescent="0.25">
      <c r="A46" s="13" t="s">
        <v>62</v>
      </c>
      <c r="B46">
        <v>1</v>
      </c>
      <c r="D46" t="s">
        <v>61</v>
      </c>
      <c r="E46">
        <v>3</v>
      </c>
      <c r="F46" s="11">
        <v>634.78260869565224</v>
      </c>
      <c r="G46" s="17">
        <f t="shared" si="0"/>
        <v>1904.3478260869567</v>
      </c>
    </row>
    <row r="47" spans="1:8" x14ac:dyDescent="0.25">
      <c r="A47" s="13" t="s">
        <v>61</v>
      </c>
      <c r="B47">
        <v>3</v>
      </c>
      <c r="D47" t="s">
        <v>84</v>
      </c>
      <c r="E47">
        <v>1</v>
      </c>
      <c r="F47" s="11">
        <v>128.4</v>
      </c>
      <c r="G47" s="17">
        <f t="shared" si="0"/>
        <v>128.4</v>
      </c>
    </row>
    <row r="48" spans="1:8" x14ac:dyDescent="0.25">
      <c r="A48" s="13" t="s">
        <v>84</v>
      </c>
      <c r="B48">
        <v>1</v>
      </c>
      <c r="D48" t="s">
        <v>79</v>
      </c>
      <c r="E48">
        <v>575</v>
      </c>
      <c r="F48" s="11"/>
      <c r="G48" s="17">
        <f>SUM(G4:G47)</f>
        <v>94713.2</v>
      </c>
      <c r="H48" s="17">
        <f>G48*1.15</f>
        <v>108920.18</v>
      </c>
    </row>
    <row r="49" spans="1:2" x14ac:dyDescent="0.25">
      <c r="A49" s="13" t="s">
        <v>79</v>
      </c>
      <c r="B49">
        <v>575</v>
      </c>
    </row>
  </sheetData>
  <autoFilter ref="D3:F48" xr:uid="{03EA4427-D2E4-4134-9421-1D1E74ABD921}"/>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1BAB1-B88A-482C-AB26-CC9BFBA13856}">
  <sheetPr filterMode="1"/>
  <dimension ref="A1:C82"/>
  <sheetViews>
    <sheetView zoomScale="80" zoomScaleNormal="80" workbookViewId="0">
      <selection activeCell="E4" sqref="E4:F47"/>
    </sheetView>
  </sheetViews>
  <sheetFormatPr baseColWidth="10" defaultRowHeight="15" x14ac:dyDescent="0.25"/>
  <cols>
    <col min="1" max="1" width="90.5703125" customWidth="1"/>
  </cols>
  <sheetData>
    <row r="1" spans="1:3" s="15" customFormat="1" x14ac:dyDescent="0.25">
      <c r="A1" s="15" t="s">
        <v>77</v>
      </c>
      <c r="B1" s="15" t="s">
        <v>81</v>
      </c>
      <c r="C1" s="16" t="s">
        <v>80</v>
      </c>
    </row>
    <row r="2" spans="1:3" hidden="1" x14ac:dyDescent="0.25">
      <c r="A2" t="s">
        <v>40</v>
      </c>
      <c r="B2">
        <v>1</v>
      </c>
      <c r="C2">
        <v>1839.9478260869566</v>
      </c>
    </row>
    <row r="3" spans="1:3" hidden="1" x14ac:dyDescent="0.25">
      <c r="A3" t="s">
        <v>40</v>
      </c>
      <c r="B3">
        <v>1</v>
      </c>
      <c r="C3">
        <v>1839.9478260869566</v>
      </c>
    </row>
    <row r="4" spans="1:3" hidden="1" x14ac:dyDescent="0.25">
      <c r="A4" t="s">
        <v>40</v>
      </c>
      <c r="B4">
        <v>1</v>
      </c>
      <c r="C4">
        <v>1839.9478260869566</v>
      </c>
    </row>
    <row r="5" spans="1:3" hidden="1" x14ac:dyDescent="0.25">
      <c r="A5" t="s">
        <v>40</v>
      </c>
      <c r="B5">
        <v>4</v>
      </c>
      <c r="C5">
        <v>1839.9478260869566</v>
      </c>
    </row>
    <row r="6" spans="1:3" hidden="1" x14ac:dyDescent="0.25">
      <c r="A6" t="s">
        <v>40</v>
      </c>
      <c r="B6">
        <v>1</v>
      </c>
      <c r="C6">
        <v>1839.9478260869566</v>
      </c>
    </row>
    <row r="7" spans="1:3" hidden="1" x14ac:dyDescent="0.25">
      <c r="A7" t="s">
        <v>63</v>
      </c>
      <c r="B7">
        <v>1</v>
      </c>
      <c r="C7">
        <v>1220.304347826087</v>
      </c>
    </row>
    <row r="8" spans="1:3" hidden="1" x14ac:dyDescent="0.25">
      <c r="A8" t="s">
        <v>63</v>
      </c>
      <c r="B8">
        <v>1</v>
      </c>
      <c r="C8">
        <v>1220.304347826087</v>
      </c>
    </row>
    <row r="9" spans="1:3" hidden="1" x14ac:dyDescent="0.25">
      <c r="A9" t="s">
        <v>63</v>
      </c>
      <c r="B9">
        <v>1</v>
      </c>
      <c r="C9">
        <v>1220.304347826087</v>
      </c>
    </row>
    <row r="10" spans="1:3" hidden="1" x14ac:dyDescent="0.25">
      <c r="A10" t="s">
        <v>64</v>
      </c>
      <c r="B10">
        <v>1</v>
      </c>
      <c r="C10">
        <v>828.60869565217399</v>
      </c>
    </row>
    <row r="11" spans="1:3" hidden="1" x14ac:dyDescent="0.25">
      <c r="A11" t="s">
        <v>64</v>
      </c>
      <c r="B11">
        <v>1</v>
      </c>
      <c r="C11">
        <v>828.60869565217399</v>
      </c>
    </row>
    <row r="12" spans="1:3" hidden="1" x14ac:dyDescent="0.25">
      <c r="A12" t="s">
        <v>64</v>
      </c>
      <c r="B12">
        <v>1</v>
      </c>
      <c r="C12">
        <v>828.60869565217399</v>
      </c>
    </row>
    <row r="13" spans="1:3" hidden="1" x14ac:dyDescent="0.25">
      <c r="A13" t="s">
        <v>64</v>
      </c>
      <c r="B13">
        <v>1</v>
      </c>
      <c r="C13">
        <v>828.60869565217399</v>
      </c>
    </row>
    <row r="14" spans="1:3" hidden="1" x14ac:dyDescent="0.25">
      <c r="A14" t="s">
        <v>64</v>
      </c>
      <c r="B14">
        <v>1</v>
      </c>
      <c r="C14">
        <v>828.60869565217399</v>
      </c>
    </row>
    <row r="15" spans="1:3" hidden="1" x14ac:dyDescent="0.25">
      <c r="A15" t="s">
        <v>45</v>
      </c>
      <c r="B15">
        <v>3</v>
      </c>
      <c r="C15">
        <v>1023.5826086956522</v>
      </c>
    </row>
    <row r="16" spans="1:3" hidden="1" x14ac:dyDescent="0.25">
      <c r="A16" t="s">
        <v>43</v>
      </c>
      <c r="B16">
        <v>2</v>
      </c>
      <c r="C16">
        <v>982.1652173913044</v>
      </c>
    </row>
    <row r="17" spans="1:3" hidden="1" x14ac:dyDescent="0.25">
      <c r="A17" t="s">
        <v>45</v>
      </c>
      <c r="B17">
        <v>1</v>
      </c>
      <c r="C17">
        <v>1023.5826086956522</v>
      </c>
    </row>
    <row r="18" spans="1:3" hidden="1" x14ac:dyDescent="0.25">
      <c r="A18" t="s">
        <v>43</v>
      </c>
      <c r="B18">
        <v>1</v>
      </c>
      <c r="C18">
        <v>982.1652173913044</v>
      </c>
    </row>
    <row r="19" spans="1:3" hidden="1" x14ac:dyDescent="0.25">
      <c r="A19" t="s">
        <v>45</v>
      </c>
      <c r="B19">
        <v>1</v>
      </c>
      <c r="C19">
        <v>1023.5826086956522</v>
      </c>
    </row>
    <row r="20" spans="1:3" hidden="1" x14ac:dyDescent="0.25">
      <c r="A20" t="s">
        <v>45</v>
      </c>
      <c r="B20">
        <v>1</v>
      </c>
      <c r="C20">
        <v>1023.5826086956522</v>
      </c>
    </row>
    <row r="21" spans="1:3" hidden="1" x14ac:dyDescent="0.25">
      <c r="A21" t="s">
        <v>45</v>
      </c>
      <c r="B21">
        <v>1</v>
      </c>
      <c r="C21">
        <v>1023.5826086956522</v>
      </c>
    </row>
    <row r="22" spans="1:3" hidden="1" x14ac:dyDescent="0.25">
      <c r="A22" t="s">
        <v>43</v>
      </c>
      <c r="B22">
        <v>2</v>
      </c>
      <c r="C22">
        <v>982.1652173913044</v>
      </c>
    </row>
    <row r="23" spans="1:3" hidden="1" x14ac:dyDescent="0.25">
      <c r="A23" t="s">
        <v>45</v>
      </c>
      <c r="B23">
        <v>1</v>
      </c>
      <c r="C23">
        <v>1023.5826086956522</v>
      </c>
    </row>
    <row r="24" spans="1:3" hidden="1" x14ac:dyDescent="0.25">
      <c r="A24" t="s">
        <v>49</v>
      </c>
      <c r="B24">
        <v>1</v>
      </c>
      <c r="C24">
        <v>1102.1130434782608</v>
      </c>
    </row>
    <row r="25" spans="1:3" hidden="1" x14ac:dyDescent="0.25">
      <c r="A25" t="s">
        <v>49</v>
      </c>
      <c r="B25">
        <v>1</v>
      </c>
      <c r="C25">
        <v>1102.1130434782608</v>
      </c>
    </row>
    <row r="26" spans="1:3" hidden="1" x14ac:dyDescent="0.25">
      <c r="A26" t="s">
        <v>49</v>
      </c>
      <c r="B26">
        <v>1</v>
      </c>
      <c r="C26">
        <v>1102.1130434782608</v>
      </c>
    </row>
    <row r="27" spans="1:3" hidden="1" x14ac:dyDescent="0.25">
      <c r="A27" t="s">
        <v>49</v>
      </c>
      <c r="B27">
        <v>1</v>
      </c>
      <c r="C27">
        <v>1102.1130434782608</v>
      </c>
    </row>
    <row r="28" spans="1:3" hidden="1" x14ac:dyDescent="0.25">
      <c r="A28" t="s">
        <v>49</v>
      </c>
      <c r="B28">
        <v>1</v>
      </c>
      <c r="C28">
        <v>991.304347826087</v>
      </c>
    </row>
    <row r="29" spans="1:3" hidden="1" x14ac:dyDescent="0.25">
      <c r="A29" t="s">
        <v>48</v>
      </c>
      <c r="B29">
        <v>1</v>
      </c>
      <c r="C29">
        <v>747.82608695652175</v>
      </c>
    </row>
    <row r="30" spans="1:3" hidden="1" x14ac:dyDescent="0.25">
      <c r="A30" t="s">
        <v>65</v>
      </c>
      <c r="B30">
        <v>2</v>
      </c>
      <c r="C30">
        <v>1698.7130434782609</v>
      </c>
    </row>
    <row r="31" spans="1:3" hidden="1" x14ac:dyDescent="0.25">
      <c r="A31" t="s">
        <v>66</v>
      </c>
      <c r="B31">
        <v>1</v>
      </c>
      <c r="C31">
        <v>687.96521739130446</v>
      </c>
    </row>
    <row r="32" spans="1:3" hidden="1" x14ac:dyDescent="0.25">
      <c r="A32" t="s">
        <v>67</v>
      </c>
      <c r="B32">
        <v>1</v>
      </c>
      <c r="C32">
        <v>958.78260869565236</v>
      </c>
    </row>
    <row r="33" spans="1:3" hidden="1" x14ac:dyDescent="0.25">
      <c r="A33" t="s">
        <v>68</v>
      </c>
      <c r="B33">
        <v>1</v>
      </c>
      <c r="C33">
        <v>1284.1391304347826</v>
      </c>
    </row>
    <row r="34" spans="1:3" hidden="1" x14ac:dyDescent="0.25">
      <c r="A34" t="s">
        <v>69</v>
      </c>
      <c r="B34">
        <v>1</v>
      </c>
      <c r="C34">
        <v>2234.7826086956525</v>
      </c>
    </row>
    <row r="35" spans="1:3" hidden="1" x14ac:dyDescent="0.25">
      <c r="A35" t="s">
        <v>70</v>
      </c>
      <c r="B35">
        <v>1</v>
      </c>
      <c r="C35">
        <v>608.10434782608695</v>
      </c>
    </row>
    <row r="36" spans="1:3" hidden="1" x14ac:dyDescent="0.25">
      <c r="A36" t="s">
        <v>71</v>
      </c>
      <c r="B36">
        <v>1</v>
      </c>
      <c r="C36">
        <v>883.96521739130435</v>
      </c>
    </row>
    <row r="37" spans="1:3" hidden="1" x14ac:dyDescent="0.25">
      <c r="A37" t="s">
        <v>72</v>
      </c>
      <c r="B37">
        <v>1</v>
      </c>
      <c r="C37">
        <v>938.86956521739137</v>
      </c>
    </row>
    <row r="38" spans="1:3" hidden="1" x14ac:dyDescent="0.25">
      <c r="A38" t="s">
        <v>52</v>
      </c>
      <c r="B38">
        <v>8</v>
      </c>
      <c r="C38">
        <v>35.313043478260873</v>
      </c>
    </row>
    <row r="39" spans="1:3" hidden="1" x14ac:dyDescent="0.25">
      <c r="A39" t="s">
        <v>50</v>
      </c>
      <c r="B39">
        <v>50</v>
      </c>
      <c r="C39">
        <v>5.2173913043478262</v>
      </c>
    </row>
    <row r="40" spans="1:3" hidden="1" x14ac:dyDescent="0.25">
      <c r="A40" t="s">
        <v>56</v>
      </c>
      <c r="B40">
        <v>50</v>
      </c>
      <c r="C40">
        <v>4.7043478260869565</v>
      </c>
    </row>
    <row r="41" spans="1:3" hidden="1" x14ac:dyDescent="0.25">
      <c r="A41" t="s">
        <v>51</v>
      </c>
      <c r="B41">
        <v>50</v>
      </c>
      <c r="C41">
        <v>2.8173913043478263</v>
      </c>
    </row>
    <row r="42" spans="1:3" hidden="1" x14ac:dyDescent="0.25">
      <c r="A42" t="s">
        <v>83</v>
      </c>
      <c r="B42">
        <v>3</v>
      </c>
      <c r="C42">
        <v>1238.6173913043478</v>
      </c>
    </row>
    <row r="43" spans="1:3" x14ac:dyDescent="0.25">
      <c r="A43" t="s">
        <v>61</v>
      </c>
      <c r="B43">
        <v>1</v>
      </c>
      <c r="C43">
        <v>634.78260869565224</v>
      </c>
    </row>
    <row r="44" spans="1:3" x14ac:dyDescent="0.25">
      <c r="A44" t="s">
        <v>61</v>
      </c>
      <c r="B44">
        <v>1</v>
      </c>
      <c r="C44">
        <v>634.78260869565224</v>
      </c>
    </row>
    <row r="45" spans="1:3" hidden="1" x14ac:dyDescent="0.25">
      <c r="A45" t="s">
        <v>62</v>
      </c>
      <c r="B45">
        <v>1</v>
      </c>
      <c r="C45">
        <v>214.99130434782612</v>
      </c>
    </row>
    <row r="46" spans="1:3" hidden="1" x14ac:dyDescent="0.25">
      <c r="A46" t="s">
        <v>84</v>
      </c>
      <c r="B46">
        <v>1</v>
      </c>
      <c r="C46">
        <v>128.4</v>
      </c>
    </row>
    <row r="47" spans="1:3" hidden="1" x14ac:dyDescent="0.25">
      <c r="A47" t="s">
        <v>59</v>
      </c>
      <c r="B47">
        <v>2</v>
      </c>
      <c r="C47">
        <v>429.33913043478265</v>
      </c>
    </row>
    <row r="48" spans="1:3" hidden="1" x14ac:dyDescent="0.25">
      <c r="A48" t="s">
        <v>60</v>
      </c>
      <c r="B48">
        <v>1</v>
      </c>
      <c r="C48">
        <v>423.8608695652174</v>
      </c>
    </row>
    <row r="49" spans="1:3" hidden="1" x14ac:dyDescent="0.25">
      <c r="A49" t="s">
        <v>73</v>
      </c>
      <c r="B49">
        <v>1</v>
      </c>
      <c r="C49">
        <v>901.02608695652168</v>
      </c>
    </row>
    <row r="50" spans="1:3" hidden="1" x14ac:dyDescent="0.25">
      <c r="A50" t="s">
        <v>74</v>
      </c>
      <c r="B50">
        <v>1</v>
      </c>
      <c r="C50">
        <v>972.17391304347836</v>
      </c>
    </row>
    <row r="51" spans="1:3" hidden="1" x14ac:dyDescent="0.25">
      <c r="A51" t="s">
        <v>73</v>
      </c>
      <c r="B51">
        <v>1</v>
      </c>
      <c r="C51">
        <v>901.02608695652168</v>
      </c>
    </row>
    <row r="52" spans="1:3" hidden="1" x14ac:dyDescent="0.25">
      <c r="A52" t="s">
        <v>73</v>
      </c>
      <c r="B52">
        <v>1</v>
      </c>
      <c r="C52">
        <v>901.02608695652168</v>
      </c>
    </row>
    <row r="53" spans="1:3" hidden="1" x14ac:dyDescent="0.25">
      <c r="A53" t="s">
        <v>37</v>
      </c>
      <c r="B53">
        <v>1</v>
      </c>
      <c r="C53">
        <v>1582.608695652174</v>
      </c>
    </row>
    <row r="54" spans="1:3" hidden="1" x14ac:dyDescent="0.25">
      <c r="A54" t="s">
        <v>38</v>
      </c>
      <c r="B54">
        <v>1</v>
      </c>
      <c r="C54">
        <v>2056.521739130435</v>
      </c>
    </row>
    <row r="55" spans="1:3" hidden="1" x14ac:dyDescent="0.25">
      <c r="A55" t="s">
        <v>75</v>
      </c>
      <c r="B55">
        <v>1</v>
      </c>
      <c r="C55">
        <v>982.1652173913044</v>
      </c>
    </row>
    <row r="56" spans="1:3" hidden="1" x14ac:dyDescent="0.25">
      <c r="A56" t="s">
        <v>45</v>
      </c>
      <c r="B56">
        <v>2</v>
      </c>
      <c r="C56">
        <v>1023.5826086956522</v>
      </c>
    </row>
    <row r="57" spans="1:3" hidden="1" x14ac:dyDescent="0.25">
      <c r="A57" t="s">
        <v>44</v>
      </c>
      <c r="B57">
        <v>3</v>
      </c>
      <c r="C57">
        <v>759.65217391304361</v>
      </c>
    </row>
    <row r="58" spans="1:3" hidden="1" x14ac:dyDescent="0.25">
      <c r="A58" t="s">
        <v>47</v>
      </c>
      <c r="B58">
        <v>2</v>
      </c>
      <c r="C58">
        <v>671.87826086956534</v>
      </c>
    </row>
    <row r="59" spans="1:3" hidden="1" x14ac:dyDescent="0.25">
      <c r="A59" t="s">
        <v>46</v>
      </c>
      <c r="B59">
        <v>1</v>
      </c>
      <c r="C59">
        <v>876.62608695652182</v>
      </c>
    </row>
    <row r="60" spans="1:3" hidden="1" x14ac:dyDescent="0.25">
      <c r="A60" t="s">
        <v>41</v>
      </c>
      <c r="B60">
        <v>2</v>
      </c>
      <c r="C60">
        <v>2343.1826086956521</v>
      </c>
    </row>
    <row r="61" spans="1:3" hidden="1" x14ac:dyDescent="0.25">
      <c r="A61" t="s">
        <v>39</v>
      </c>
      <c r="B61">
        <v>1</v>
      </c>
      <c r="C61">
        <v>2055.8521739130438</v>
      </c>
    </row>
    <row r="62" spans="1:3" hidden="1" x14ac:dyDescent="0.25">
      <c r="A62" t="s">
        <v>60</v>
      </c>
      <c r="B62">
        <v>1</v>
      </c>
      <c r="C62">
        <v>423.8608695652174</v>
      </c>
    </row>
    <row r="63" spans="1:3" hidden="1" x14ac:dyDescent="0.25">
      <c r="A63" t="s">
        <v>44</v>
      </c>
      <c r="B63">
        <v>2</v>
      </c>
      <c r="C63">
        <v>759.65217391304361</v>
      </c>
    </row>
    <row r="64" spans="1:3" hidden="1" x14ac:dyDescent="0.25">
      <c r="A64" t="s">
        <v>55</v>
      </c>
      <c r="B64">
        <v>15</v>
      </c>
      <c r="C64">
        <v>2.6521739130434785</v>
      </c>
    </row>
    <row r="65" spans="1:3" hidden="1" x14ac:dyDescent="0.25">
      <c r="A65" t="s">
        <v>53</v>
      </c>
      <c r="B65">
        <v>15</v>
      </c>
      <c r="C65">
        <v>7.9304347826086952</v>
      </c>
    </row>
    <row r="66" spans="1:3" hidden="1" x14ac:dyDescent="0.25">
      <c r="A66" t="s">
        <v>54</v>
      </c>
      <c r="B66">
        <v>15</v>
      </c>
      <c r="C66">
        <v>4.2434782608695656</v>
      </c>
    </row>
    <row r="67" spans="1:3" hidden="1" x14ac:dyDescent="0.25">
      <c r="A67" t="s">
        <v>41</v>
      </c>
      <c r="B67">
        <v>2</v>
      </c>
      <c r="C67">
        <v>2343.1826086956521</v>
      </c>
    </row>
    <row r="68" spans="1:3" hidden="1" x14ac:dyDescent="0.25">
      <c r="A68" t="s">
        <v>44</v>
      </c>
      <c r="B68">
        <v>1</v>
      </c>
      <c r="C68">
        <v>759.65217391304361</v>
      </c>
    </row>
    <row r="69" spans="1:3" hidden="1" x14ac:dyDescent="0.25">
      <c r="A69" t="s">
        <v>56</v>
      </c>
      <c r="B69">
        <v>40</v>
      </c>
      <c r="C69">
        <v>4.7043478260869573</v>
      </c>
    </row>
    <row r="70" spans="1:3" hidden="1" x14ac:dyDescent="0.25">
      <c r="A70" t="s">
        <v>51</v>
      </c>
      <c r="B70">
        <v>10</v>
      </c>
      <c r="C70">
        <v>2.8173913043478267</v>
      </c>
    </row>
    <row r="71" spans="1:3" hidden="1" x14ac:dyDescent="0.25">
      <c r="A71" t="s">
        <v>36</v>
      </c>
      <c r="B71">
        <v>5</v>
      </c>
      <c r="C71">
        <v>121.41739130434783</v>
      </c>
    </row>
    <row r="72" spans="1:3" hidden="1" x14ac:dyDescent="0.25">
      <c r="A72" t="s">
        <v>35</v>
      </c>
      <c r="B72">
        <v>2</v>
      </c>
      <c r="C72">
        <v>78.96521739130435</v>
      </c>
    </row>
    <row r="73" spans="1:3" hidden="1" x14ac:dyDescent="0.25">
      <c r="A73" t="s">
        <v>34</v>
      </c>
      <c r="B73">
        <v>1</v>
      </c>
      <c r="C73">
        <v>498.34782608695656</v>
      </c>
    </row>
    <row r="74" spans="1:3" x14ac:dyDescent="0.25">
      <c r="A74" t="s">
        <v>61</v>
      </c>
      <c r="B74">
        <v>1</v>
      </c>
      <c r="C74">
        <v>634.78260869565224</v>
      </c>
    </row>
    <row r="75" spans="1:3" hidden="1" x14ac:dyDescent="0.25">
      <c r="A75" t="s">
        <v>56</v>
      </c>
      <c r="B75">
        <v>50</v>
      </c>
      <c r="C75">
        <v>4.7043478260869565</v>
      </c>
    </row>
    <row r="76" spans="1:3" hidden="1" x14ac:dyDescent="0.25">
      <c r="A76" t="s">
        <v>50</v>
      </c>
      <c r="B76">
        <v>50</v>
      </c>
      <c r="C76">
        <v>5.2173913043478262</v>
      </c>
    </row>
    <row r="77" spans="1:3" hidden="1" x14ac:dyDescent="0.25">
      <c r="A77" t="s">
        <v>58</v>
      </c>
      <c r="B77">
        <v>2</v>
      </c>
      <c r="C77">
        <v>1.7391304347826089</v>
      </c>
    </row>
    <row r="78" spans="1:3" hidden="1" x14ac:dyDescent="0.25">
      <c r="A78" t="s">
        <v>57</v>
      </c>
      <c r="B78">
        <v>2</v>
      </c>
      <c r="C78">
        <v>1.7391304347826089</v>
      </c>
    </row>
    <row r="79" spans="1:3" hidden="1" x14ac:dyDescent="0.25">
      <c r="A79" t="s">
        <v>42</v>
      </c>
      <c r="B79">
        <v>1</v>
      </c>
      <c r="C79">
        <v>1839.9478260869566</v>
      </c>
    </row>
    <row r="80" spans="1:3" hidden="1" x14ac:dyDescent="0.25">
      <c r="A80" t="s">
        <v>50</v>
      </c>
      <c r="B80">
        <v>30</v>
      </c>
      <c r="C80">
        <v>5.2173913043478262</v>
      </c>
    </row>
    <row r="81" spans="1:3" hidden="1" x14ac:dyDescent="0.25">
      <c r="A81" t="s">
        <v>50</v>
      </c>
      <c r="B81">
        <v>50</v>
      </c>
      <c r="C81">
        <v>5.2173913043478262</v>
      </c>
    </row>
    <row r="82" spans="1:3" hidden="1" x14ac:dyDescent="0.25">
      <c r="A82" t="s">
        <v>76</v>
      </c>
      <c r="B82">
        <v>50</v>
      </c>
      <c r="C82">
        <v>4.7043478260869565</v>
      </c>
    </row>
  </sheetData>
  <autoFilter xmlns:x14="http://schemas.microsoft.com/office/spreadsheetml/2009/9/main" ref="A1:D82" xr:uid="{ED11BAB1-B88A-482C-AB26-CC9BFBA13856}">
    <filterColumn colId="0">
      <mc:AlternateContent xmlns:mc="http://schemas.openxmlformats.org/markup-compatibility/2006">
        <mc:Choice Requires="x14">
          <filters>
            <x14:filter val="Portarrollos vertical con soporte de acero, 2 cuchillas diferentes e intercambiables, y 3 ruedas de caucho. Peso máximo de 150 kg. Apto para bobinas de burbuja, foam y cartón ondulado. Una cuchilla circular para cortar papel kraft y cartón ondulado y otra cuchilla clásica para burbuja y espuma.Ancho del corte 125 cm, Profundidad 115 cm, Alto 170 cm, Diámetro máximo del rollo 85 cm, Material Acero, uso 1 rollo, peso máximo del rollo 150 kg.  LEGRO M9PGPVL125"/>
          </filters>
        </mc:Choice>
        <mc:Fallback>
          <customFilters>
            <customFilter val=""/>
            <customFilter operator="notEqual" val=" "/>
          </customFilters>
        </mc:Fallback>
      </mc:AlternateContent>
    </filterColumn>
  </autoFilter>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E9750-0791-40DE-9D45-C6862561D218}">
  <dimension ref="B1:B3"/>
  <sheetViews>
    <sheetView workbookViewId="0">
      <selection activeCell="B15" sqref="B15"/>
    </sheetView>
  </sheetViews>
  <sheetFormatPr baseColWidth="10" defaultColWidth="11.42578125" defaultRowHeight="15" x14ac:dyDescent="0.25"/>
  <cols>
    <col min="2" max="2" width="67.5703125" customWidth="1"/>
  </cols>
  <sheetData>
    <row r="1" spans="2:2" x14ac:dyDescent="0.25">
      <c r="B1" s="3" t="s">
        <v>31</v>
      </c>
    </row>
    <row r="2" spans="2:2" x14ac:dyDescent="0.25">
      <c r="B2" s="3" t="s">
        <v>32</v>
      </c>
    </row>
    <row r="3" spans="2:2" x14ac:dyDescent="0.25">
      <c r="B3" s="3" t="s">
        <v>33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CERTO</vt:lpstr>
      <vt:lpstr>Hoja4</vt:lpstr>
      <vt:lpstr>Hoja1</vt:lpstr>
      <vt:lpstr>Glosario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2025-08-27T07:48:52Z</dcterms:created>
  <dcterms:modified xsi:type="dcterms:W3CDTF">2025-10-13T07:47:14Z</dcterms:modified>
</cp:coreProperties>
</file>