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estion Medioambiental\MA-PO.08 C.A. empresas contratadas\7. CONTRATO ASISTENCIA OBRAS\12. Nuevo Pliego\"/>
    </mc:Choice>
  </mc:AlternateContent>
  <xr:revisionPtr revIDLastSave="0" documentId="13_ncr:1_{5F005498-5E87-4E5C-A0D4-399C52DD1D03}" xr6:coauthVersionLast="47" xr6:coauthVersionMax="47" xr10:uidLastSave="{00000000-0000-0000-0000-000000000000}"/>
  <bookViews>
    <workbookView xWindow="-120" yWindow="-120" windowWidth="29040" windowHeight="1572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1" l="1"/>
  <c r="G16" i="1"/>
  <c r="I14" i="1" l="1"/>
  <c r="H3" i="1" s="1"/>
  <c r="G14" i="1"/>
  <c r="D3" i="1" s="1"/>
  <c r="F7" i="1"/>
  <c r="H5" i="1" l="1"/>
  <c r="D4" i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<sst xmlns="http://schemas.openxmlformats.org/spreadsheetml/2006/main" count="50" uniqueCount="44">
  <si>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</si>
  <si>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</si>
  <si>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</si>
  <si>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</si>
  <si>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</si>
  <si>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</si>
  <si>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</si>
  <si>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</si>
  <si>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</si>
  <si>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</si>
  <si>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</si>
  <si>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</si>
  <si>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</si>
  <si>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</si>
  <si>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</si>
  <si>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</si>
  <si>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</si>
  <si>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</si>
  <si>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</si>
  <si>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</si>
  <si>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</si>
  <si>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</si>
  <si>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</si>
  <si>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</si>
  <si>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</si>
  <si>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</si>
  <si>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</si>
  <si>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</si>
  <si>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</si>
  <si>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</si>
  <si>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Ud</t>
  </si>
  <si>
    <t>T1</t>
  </si>
  <si>
    <t>C1</t>
  </si>
  <si>
    <t>1.2</t>
  </si>
  <si>
    <t>C2</t>
  </si>
  <si>
    <t>Asistencia técnica medioambiental  2026-2030</t>
  </si>
  <si>
    <t>Operaciones Ordinarias</t>
  </si>
  <si>
    <t>Trabajos de gabinete</t>
  </si>
  <si>
    <t>mes</t>
  </si>
  <si>
    <t>Operaciones Variables</t>
  </si>
  <si>
    <t>Jornada de visita/as a obra/as</t>
  </si>
  <si>
    <t xml:space="preserve">Campos a rellenar  (Es obligatorio rellenar todos los campos) </t>
  </si>
  <si>
    <t>* El precio ofertado en cada una de las partidas y/o unidades no puede superar el precio unitario, entendiendose como precio unitario el indicado en las columnas F14 y F16"</t>
  </si>
  <si>
    <t>* Es obligatorio cumplimentar las casillas "H14" y "H16". Por otro lado, el importe de la celda correspondiente al importe total ofertado debe incluir  el importe correspondiente a las celdas "Beneficio Industrial" y "Gastos Generales". En caso que las celdas anteriores no estén  debidamente cumplimentadas, es decir, se encuentren en blanco, se considera que el porcentaje ofertado para dichas celdas es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</si>
</sst>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10" fontId="3" fillId="0" borderId="4" xfId="0" quotePrefix="1" applyNumberFormat="1" applyFont="1" applyBorder="1"/>
    <xf numFmtId="9" fontId="3" fillId="0" borderId="4" xfId="0" quotePrefix="1" applyNumberFormat="1" applyFont="1" applyBorder="1"/>
    <xf numFmtId="49" fontId="3" fillId="0" borderId="0" xfId="0" applyNumberFormat="1" applyFont="1"/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5" fillId="5" borderId="3" xfId="0" applyNumberFormat="1" applyFont="1" applyFill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" fontId="3" fillId="0" borderId="0" xfId="0" applyNumberFormat="1" applyFont="1"/>
    <xf numFmtId="4" fontId="0" fillId="4" borderId="0" xfId="0" applyNumberFormat="1" applyFill="1"/>
    <xf numFmtId="4" fontId="3" fillId="4" borderId="0" xfId="0" applyNumberFormat="1" applyFont="1" applyFill="1"/>
    <xf numFmtId="1" fontId="3" fillId="0" borderId="0" xfId="0" applyNumberFormat="1" applyFont="1"/>
    <xf numFmtId="10" fontId="3" fillId="3" borderId="9" xfId="0" quotePrefix="1" applyNumberFormat="1" applyFont="1" applyFill="1" applyBorder="1"/>
    <xf numFmtId="0" fontId="3" fillId="0" borderId="9" xfId="0" applyFont="1" applyBorder="1"/>
    <xf numFmtId="0" fontId="0" fillId="0" borderId="0" xfId="0" applyAlignment="1">
      <alignment horizontal="left" vertical="top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9" xfId="0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6"/>
  <sheetViews>
    <sheetView tabSelected="1" workbookViewId="0">
      <selection activeCell="C28" sqref="C28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49.5703125" customWidth="1"/>
    <col min="4" max="4" width="18.7109375" customWidth="1"/>
    <col min="5" max="5" width="29.28515625" style="7" customWidth="1"/>
    <col min="6" max="6" width="18" style="7" bestFit="1" customWidth="1"/>
    <col min="7" max="7" width="22.5703125" style="8" customWidth="1"/>
    <col min="8" max="8" width="19.7109375" bestFit="1" customWidth="1"/>
    <col min="9" max="9" width="18.7109375" style="7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6" t="s">
        <v>0</v>
      </c>
      <c r="H1" s="6" t="s">
        <v>1</v>
      </c>
    </row>
    <row r="2" spans="1:9" ht="15.75" thickBot="1" x14ac:dyDescent="0.3">
      <c r="A2" s="9" t="s">
        <v>2</v>
      </c>
      <c r="B2" s="10">
        <v>1</v>
      </c>
    </row>
    <row r="3" spans="1:9" ht="15" customHeight="1" thickBot="1" x14ac:dyDescent="0.3">
      <c r="A3" s="33" t="s">
        <v>3</v>
      </c>
      <c r="B3" s="34"/>
      <c r="C3" s="35"/>
      <c r="D3" s="11">
        <f>G14+G16</f>
        <v>296000</v>
      </c>
      <c r="E3" s="33" t="s">
        <v>4</v>
      </c>
      <c r="F3" s="34"/>
      <c r="G3" s="35"/>
      <c r="H3" s="12">
        <f>I14+I16</f>
        <v>0</v>
      </c>
    </row>
    <row r="4" spans="1:9" ht="15" customHeight="1" thickBot="1" x14ac:dyDescent="0.3">
      <c r="A4" s="13" t="s">
        <v>5</v>
      </c>
      <c r="B4" s="3">
        <v>0.06</v>
      </c>
      <c r="C4" s="14" t="s">
        <v>6</v>
      </c>
      <c r="D4" s="15">
        <f>ROUND($D$3*B4,2)</f>
        <v>17760</v>
      </c>
      <c r="E4" s="16" t="s">
        <v>7</v>
      </c>
      <c r="F4" s="1"/>
      <c r="G4" s="14" t="s">
        <v>6</v>
      </c>
      <c r="H4" s="15">
        <f>ROUND($H$3*F4,2)</f>
        <v>0</v>
      </c>
    </row>
    <row r="5" spans="1:9" ht="15.75" thickBot="1" x14ac:dyDescent="0.3">
      <c r="A5" s="13" t="s">
        <v>8</v>
      </c>
      <c r="B5" s="3">
        <v>0.09</v>
      </c>
      <c r="C5" s="14" t="s">
        <v>9</v>
      </c>
      <c r="D5" s="15">
        <f>ROUND($D$3*B5,2)</f>
        <v>26640</v>
      </c>
      <c r="E5" s="16" t="s">
        <v>10</v>
      </c>
      <c r="F5" s="1"/>
      <c r="G5" s="14" t="s">
        <v>9</v>
      </c>
      <c r="H5" s="15">
        <f>ROUND($H$3*F5,2)</f>
        <v>0</v>
      </c>
    </row>
    <row r="6" spans="1:9" ht="15.75" thickBot="1" x14ac:dyDescent="0.3">
      <c r="A6" s="36" t="s">
        <v>11</v>
      </c>
      <c r="B6" s="37"/>
      <c r="C6" s="38"/>
      <c r="D6" s="15">
        <f>SUM(D3,D4,D5)</f>
        <v>340400</v>
      </c>
      <c r="E6" s="36" t="s">
        <v>12</v>
      </c>
      <c r="F6" s="37"/>
      <c r="G6" s="38"/>
      <c r="H6" s="15">
        <f>SUM(H3,H4,H5)</f>
        <v>0</v>
      </c>
    </row>
    <row r="7" spans="1:9" ht="15.75" thickBot="1" x14ac:dyDescent="0.3">
      <c r="A7" s="17" t="s">
        <v>13</v>
      </c>
      <c r="B7" s="4">
        <v>0.21</v>
      </c>
      <c r="C7" s="14" t="s">
        <v>14</v>
      </c>
      <c r="D7" s="15">
        <f>ROUND($D$6*B7,2)</f>
        <v>71484</v>
      </c>
      <c r="E7" s="18" t="s">
        <v>13</v>
      </c>
      <c r="F7" s="19">
        <f>B7</f>
        <v>0.21</v>
      </c>
      <c r="G7" s="14" t="s">
        <v>14</v>
      </c>
      <c r="H7" s="15">
        <f>ROUND($H$6*F7,2)</f>
        <v>0</v>
      </c>
    </row>
    <row r="8" spans="1:9" ht="15.75" thickBot="1" x14ac:dyDescent="0.3">
      <c r="A8" s="39" t="s">
        <v>15</v>
      </c>
      <c r="B8" s="40"/>
      <c r="C8" s="41"/>
      <c r="D8" s="20">
        <f>SUM(D6:D7)</f>
        <v>411884</v>
      </c>
      <c r="E8" s="39" t="s">
        <v>16</v>
      </c>
      <c r="F8" s="40"/>
      <c r="G8" s="41"/>
      <c r="H8" s="20">
        <f>SUM(H6:H7)</f>
        <v>0</v>
      </c>
    </row>
    <row r="9" spans="1:9" ht="15.75" thickBot="1" x14ac:dyDescent="0.3"/>
    <row r="10" spans="1:9" ht="15.75" thickBot="1" x14ac:dyDescent="0.3">
      <c r="A10" s="21"/>
      <c r="F10" s="31" t="s">
        <v>17</v>
      </c>
      <c r="G10" s="32"/>
      <c r="H10" s="31" t="s">
        <v>18</v>
      </c>
      <c r="I10" s="32"/>
    </row>
    <row r="11" spans="1:9" x14ac:dyDescent="0.25">
      <c r="A11" s="22" t="s">
        <v>19</v>
      </c>
      <c r="B11" s="22" t="s">
        <v>20</v>
      </c>
      <c r="C11" s="22" t="s">
        <v>21</v>
      </c>
      <c r="D11" s="22" t="s">
        <v>22</v>
      </c>
      <c r="E11" s="23" t="s">
        <v>23</v>
      </c>
      <c r="F11" s="23" t="s">
        <v>24</v>
      </c>
      <c r="G11" s="22" t="s">
        <v>25</v>
      </c>
      <c r="H11" s="22" t="s">
        <v>26</v>
      </c>
      <c r="I11" s="22" t="s">
        <v>27</v>
      </c>
    </row>
    <row r="12" spans="1:9" x14ac:dyDescent="0.25">
      <c r="A12" s="5" t="s">
        <v>28</v>
      </c>
      <c r="B12" s="5" t="s">
        <v>31</v>
      </c>
      <c r="C12" s="5" t="s">
        <v>35</v>
      </c>
      <c r="D12" s="5"/>
      <c r="E12" s="24"/>
      <c r="F12" s="24"/>
      <c r="G12" s="25"/>
      <c r="H12" s="25"/>
      <c r="I12" s="26"/>
    </row>
    <row r="13" spans="1:9" x14ac:dyDescent="0.25">
      <c r="A13" s="5" t="s">
        <v>29</v>
      </c>
      <c r="B13" s="5" t="s">
        <v>32</v>
      </c>
      <c r="C13" s="21" t="s">
        <v>36</v>
      </c>
      <c r="D13" s="5"/>
      <c r="E13" s="24"/>
      <c r="F13" s="24"/>
      <c r="G13" s="25"/>
      <c r="H13" s="25"/>
      <c r="I13" s="26"/>
    </row>
    <row r="14" spans="1:9" x14ac:dyDescent="0.25">
      <c r="A14" s="5" t="s">
        <v>29</v>
      </c>
      <c r="B14" s="5"/>
      <c r="C14" s="21" t="s">
        <v>37</v>
      </c>
      <c r="D14" s="27" t="s">
        <v>38</v>
      </c>
      <c r="E14" s="24">
        <v>48</v>
      </c>
      <c r="F14" s="24">
        <v>3250</v>
      </c>
      <c r="G14" s="25">
        <f>F14*E14</f>
        <v>156000</v>
      </c>
      <c r="H14" s="2"/>
      <c r="I14" s="26">
        <f>H14*E14</f>
        <v>0</v>
      </c>
    </row>
    <row r="15" spans="1:9" x14ac:dyDescent="0.25">
      <c r="A15" s="5" t="s">
        <v>33</v>
      </c>
      <c r="B15" s="5" t="s">
        <v>34</v>
      </c>
      <c r="C15" s="21" t="s">
        <v>39</v>
      </c>
      <c r="G15" s="25"/>
      <c r="H15" s="25"/>
      <c r="I15" s="26"/>
    </row>
    <row r="16" spans="1:9" x14ac:dyDescent="0.25">
      <c r="A16" s="5" t="s">
        <v>33</v>
      </c>
      <c r="B16" s="5"/>
      <c r="C16" s="21" t="s">
        <v>40</v>
      </c>
      <c r="D16" s="27" t="s">
        <v>30</v>
      </c>
      <c r="E16" s="7">
        <v>800</v>
      </c>
      <c r="F16" s="7">
        <v>175</v>
      </c>
      <c r="G16" s="25">
        <f t="shared" ref="G16" si="0">F16*E16</f>
        <v>140000</v>
      </c>
      <c r="H16" s="2"/>
      <c r="I16" s="26">
        <f t="shared" ref="I16" si="1">H16*E16</f>
        <v>0</v>
      </c>
    </row>
  </sheetData>
  <sheetProtection algorithmName="SHA-512" hashValue="R9SFitroNID6RFImVVkEvbiexbA5lIl60ri4oO4ohMP3MQUjYBs092UAikl+VN7QbMQY5L+5xNU+z0efjN6a4Q==" saltValue="lvY1y0jQ+fxV1tlda3GuDQ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3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J5"/>
  <sheetViews>
    <sheetView workbookViewId="0">
      <selection activeCell="H13" sqref="H13"/>
    </sheetView>
  </sheetViews>
  <sheetFormatPr baseColWidth="10" defaultColWidth="11.42578125" defaultRowHeight="15" x14ac:dyDescent="0.25"/>
  <cols>
    <col min="2" max="2" width="55.5703125" bestFit="1" customWidth="1"/>
  </cols>
  <sheetData>
    <row r="1" spans="1:10" x14ac:dyDescent="0.25">
      <c r="A1" s="28"/>
      <c r="B1" s="29" t="s">
        <v>41</v>
      </c>
    </row>
    <row r="4" spans="1:10" x14ac:dyDescent="0.25">
      <c r="A4" s="42" t="s">
        <v>42</v>
      </c>
      <c r="B4" s="42"/>
      <c r="C4" s="42"/>
      <c r="D4" s="42"/>
      <c r="E4" s="42"/>
      <c r="F4" s="42"/>
      <c r="G4" s="42"/>
      <c r="H4" s="42"/>
      <c r="I4" s="42"/>
      <c r="J4" s="42"/>
    </row>
    <row r="5" spans="1:10" s="30" customFormat="1" ht="46.5" customHeight="1" x14ac:dyDescent="0.25">
      <c r="A5" s="43" t="s">
        <v>43</v>
      </c>
      <c r="B5" s="43"/>
      <c r="C5" s="43"/>
      <c r="D5" s="43"/>
      <c r="E5" s="43"/>
      <c r="F5" s="43"/>
      <c r="G5" s="43"/>
      <c r="H5" s="43"/>
      <c r="I5" s="43"/>
      <c r="J5" s="43"/>
    </row>
  </sheetData>
  <sheetProtection algorithmName="SHA-512" hashValue="HZ7wHii8/VSgMfxtFL4oyOKiCeR02VmEAQ2i+7WqhLATIeQFtVwfMNLDUG1TJYsujCEfl5mZEoxLxgTmr90uZA==" saltValue="q+g0fQXZ8sNXtqf4zst5oA==" spinCount="100000" sheet="1" objects="1" scenarios="1"/>
  <mergeCells count="2">
    <mergeCell ref="A4:J4"/>
    <mergeCell ref="A5:J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DA8A7E84-EC2F-48E3-A1FB-3554E872B42B}">
  <ds:schemaRefs>
    <ds:schemaRef ds:uri="4fd46784-a323-4a13-9ce7-d880620db668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2023-06-09T08:33:37Z</dcterms:created>
  <dcterms:modified xsi:type="dcterms:W3CDTF">2025-05-29T11:48:34Z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