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xr:revisionPtr revIDLastSave="0" documentId="13_ncr:1_{E7E1196A-E018-4A61-86DD-03AAFC6F8E37}" xr6:coauthVersionLast="47" xr6:coauthVersionMax="47" xr10:uidLastSave="{00000000-0000-0000-0000-000000000000}"/>
  <bookViews>
    <workbookView xWindow="-108" yWindow="-108" windowWidth="46296" windowHeight="18696" activeTab="1" xr2:uid="{ABB91DEC-286D-4023-BD96-658FA66E8287}"/>
  </bookViews>
  <sheets>
    <sheet name="INSTRUCCIONES" sheetId="2" r:id="rId1"/>
    <sheet name="CERTO" sheetId="1" r:id="rId2"/>
  </sheets>
  <definedNames>
    <definedName name="Ampliado" localSheetId="0">#REF!</definedName>
    <definedName name="Ampliado">#REF!</definedName>
    <definedName name="Costes">#REF!</definedName>
    <definedName name="Datos">#REF!</definedName>
    <definedName name="Pesos">#REF!</definedName>
    <definedName name="Pesos_2">#REF!</definedName>
    <definedName name="Pesos2">#REF!</definedName>
    <definedName name="Typ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 i="1" l="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G161" i="1" l="1"/>
  <c r="G160" i="1"/>
  <c r="G159" i="1"/>
  <c r="G158" i="1"/>
  <c r="G157" i="1"/>
  <c r="G15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H6" i="1" l="1"/>
  <c r="G63" i="1" l="1"/>
  <c r="G14" i="1" l="1"/>
  <c r="F7" i="1"/>
  <c r="D6" i="1" l="1"/>
  <c r="D7" i="1" s="1"/>
  <c r="D8" i="1" s="1"/>
  <c r="H5" i="1"/>
  <c r="H4" i="1" l="1"/>
  <c r="H3" i="1" s="1"/>
  <c r="D4" i="1"/>
  <c r="D5" i="1"/>
  <c r="H7" i="1"/>
  <c r="H8" i="1" s="1"/>
  <c r="D3" i="1" l="1"/>
</calcChain>
</file>

<file path=xl/sharedStrings.xml><?xml version="1.0" encoding="utf-8"?>
<sst xmlns="http://schemas.openxmlformats.org/spreadsheetml/2006/main" count="484" uniqueCount="213">
  <si>
    <t xml:space="preserve"> IMP. LICITACIÓN</t>
  </si>
  <si>
    <t xml:space="preserve"> OFERTA ECONÓMICA</t>
  </si>
  <si>
    <t>Número de Lote</t>
  </si>
  <si>
    <t>Total Presupuesto (Ejecución Material, en contratos de obras):</t>
  </si>
  <si>
    <t>Total Presupuesto ofertado (Ejecución Material, en contratos de obras):</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</si>
  <si>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</si>
  <si>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</si>
  <si>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</si>
  <si>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</si>
  <si>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</si>
  <si>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</si>
  <si>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</si>
  <si>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</si>
  <si>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</si>
  <si>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</si>
  <si>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</si>
  <si>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</si>
  <si>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</si>
  <si>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</si>
  <si>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</si>
  <si>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</si>
  <si>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</si>
  <si>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</si>
  <si>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</si>
  <si>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</si>
  <si>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</si>
  <si>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</si>
  <si>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</si>
  <si>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ud</t>
  </si>
  <si>
    <t>GTO</t>
  </si>
  <si>
    <t>GASTO</t>
  </si>
  <si>
    <t>1</t>
  </si>
  <si>
    <t>1.1</t>
  </si>
  <si>
    <t>1.2</t>
  </si>
  <si>
    <t>Oracle Database Enterprise Edition - Named User Plus Perpetual</t>
  </si>
  <si>
    <t>Oracle Database Standard Edition - Processor Perpetual</t>
  </si>
  <si>
    <t>Oracle Database Standard Edition - Named User Plus Perpetual</t>
  </si>
  <si>
    <t>Oracle Database Enterprise Edition - Processor Perpetual</t>
  </si>
  <si>
    <t>Provisioning and Patch Automation Pack - Named User Plus Perpetual</t>
  </si>
  <si>
    <t>Oracle Diagnostics Pack - Named User Plus Perpetual</t>
  </si>
  <si>
    <t>Oracle Diagnostics Pack - Processor Perpetual</t>
  </si>
  <si>
    <t>Oracle Tuning Pack - Named User Plus Perpetual</t>
  </si>
  <si>
    <t>Oracle Tuning Pack - Processor Perpetual</t>
  </si>
  <si>
    <t>Oracle Partitioning - Processor Perpetual</t>
  </si>
  <si>
    <t>Oracle Advanced Compression - Processor Perpetual</t>
  </si>
  <si>
    <t>Oracle GoldenGate - Processor Perpetual</t>
  </si>
  <si>
    <t>Oracle Secure Global Desktop for Microsoft Windows, AS/400, Solaris, Unix and Mainframe - Named User Plus Perpetual</t>
  </si>
  <si>
    <t>Oracle Data Integrator Enterprise Edition - Processor Perpetual</t>
  </si>
  <si>
    <t>Oracle Partitioning - Named User Plus Perpetual</t>
  </si>
  <si>
    <t>Oracle Real Application Clusters - Processor Perpetual</t>
  </si>
  <si>
    <t>Data Integrator and Application Adapter for Data Integration - Processor Perpetual</t>
  </si>
  <si>
    <t>Oracle Data Integrator Enterprise Edition - Named User Plus Perpetual</t>
  </si>
  <si>
    <t>Oracle Database Standard Edition 2 - Named User Plus Perpetual</t>
  </si>
  <si>
    <t>Oracle Database Standard Edition 2 - Processor Perpetual</t>
  </si>
  <si>
    <t>Oracle Real Application Testing - Processor Perpetual</t>
  </si>
  <si>
    <t>Oracle AutoVue Office - Application User Perpetual</t>
  </si>
  <si>
    <t>Oracle VirtualBox Enterprise - Oracle 1-Click Ordering Program - Named  Workstation User Perpetual</t>
  </si>
  <si>
    <t>Oracle Audit Vault and Database Firewall - Processor Perpetual</t>
  </si>
  <si>
    <t>MTO1P</t>
  </si>
  <si>
    <t>MTO1P_1</t>
  </si>
  <si>
    <t>MTO1P_2</t>
  </si>
  <si>
    <t>MTO1P_3</t>
  </si>
  <si>
    <t>MTO1P_4</t>
  </si>
  <si>
    <t>MTO1P_5</t>
  </si>
  <si>
    <t>MTO1P_6</t>
  </si>
  <si>
    <t>MTO1P_7</t>
  </si>
  <si>
    <t>MTO1P_8</t>
  </si>
  <si>
    <t>MTO1P_9</t>
  </si>
  <si>
    <t>MTO1P_10</t>
  </si>
  <si>
    <t>MTO1P_11</t>
  </si>
  <si>
    <t>MTO1P_12</t>
  </si>
  <si>
    <t>MTO1P_13</t>
  </si>
  <si>
    <t>MTO1P_14</t>
  </si>
  <si>
    <t>MTO1P_15</t>
  </si>
  <si>
    <t>MTO1P_16</t>
  </si>
  <si>
    <t>MTO1P_17</t>
  </si>
  <si>
    <t>MTO1P_18</t>
  </si>
  <si>
    <t>MTO1P_19</t>
  </si>
  <si>
    <t>MTO1P_20</t>
  </si>
  <si>
    <t>MTO1P_21</t>
  </si>
  <si>
    <t>MTO1P_22</t>
  </si>
  <si>
    <t>MTO1P_23</t>
  </si>
  <si>
    <t>MTO1P_24</t>
  </si>
  <si>
    <t>MTO1P_25</t>
  </si>
  <si>
    <t>MTO1P_26</t>
  </si>
  <si>
    <t>MTO1P_27</t>
  </si>
  <si>
    <t>MTO1P_28</t>
  </si>
  <si>
    <t>MTO1P_29</t>
  </si>
  <si>
    <t>MTO1P_30</t>
  </si>
  <si>
    <t>MTO1P_31</t>
  </si>
  <si>
    <t>MTO1P_32</t>
  </si>
  <si>
    <t>MTO1P_33</t>
  </si>
  <si>
    <t>MTO1P_34</t>
  </si>
  <si>
    <t>MTO1P_35</t>
  </si>
  <si>
    <t>MTO1P_36</t>
  </si>
  <si>
    <t>MTO1P_37</t>
  </si>
  <si>
    <t>MTO1P_38</t>
  </si>
  <si>
    <t>MTO1P_39</t>
  </si>
  <si>
    <t>MTO1P_40</t>
  </si>
  <si>
    <t>MTO1P_41</t>
  </si>
  <si>
    <t>MTO1P_42</t>
  </si>
  <si>
    <t>MTO1P_43</t>
  </si>
  <si>
    <t>MTO1P_44</t>
  </si>
  <si>
    <t>MTO1P_45</t>
  </si>
  <si>
    <t>MTO1P_46</t>
  </si>
  <si>
    <t>MTO1P_47</t>
  </si>
  <si>
    <t>MTO1P_48</t>
  </si>
  <si>
    <t>MTO2P</t>
  </si>
  <si>
    <t>MTO2P_1</t>
  </si>
  <si>
    <t>MTO2P_2</t>
  </si>
  <si>
    <t>MTO2P_3</t>
  </si>
  <si>
    <t>MTO2P_4</t>
  </si>
  <si>
    <t>MTO2P_5</t>
  </si>
  <si>
    <t>MTO2P_6</t>
  </si>
  <si>
    <t>MTO2P_7</t>
  </si>
  <si>
    <t>MTO2P_8</t>
  </si>
  <si>
    <t>MTO2P_9</t>
  </si>
  <si>
    <t>MTO2P_10</t>
  </si>
  <si>
    <t>MTO2P_11</t>
  </si>
  <si>
    <t>MTO2P_12</t>
  </si>
  <si>
    <t>MTO2P_13</t>
  </si>
  <si>
    <t>MTO2P_14</t>
  </si>
  <si>
    <t>MTO2P_15</t>
  </si>
  <si>
    <t>MTO2P_16</t>
  </si>
  <si>
    <t>MTO2P_17</t>
  </si>
  <si>
    <t>MTO2P_18</t>
  </si>
  <si>
    <t>MTO2P_19</t>
  </si>
  <si>
    <t>MTO2P_20</t>
  </si>
  <si>
    <t>MTO2P_21</t>
  </si>
  <si>
    <t>MTO2P_22</t>
  </si>
  <si>
    <t>MTO2P_23</t>
  </si>
  <si>
    <t>MTO2P_24</t>
  </si>
  <si>
    <t>MTO2P_25</t>
  </si>
  <si>
    <t>MTO2P_26</t>
  </si>
  <si>
    <t>MTO2P_27</t>
  </si>
  <si>
    <t>MTO2P_28</t>
  </si>
  <si>
    <t>MTO2P_29</t>
  </si>
  <si>
    <t>MTO2P_30</t>
  </si>
  <si>
    <t>MTO2P_31</t>
  </si>
  <si>
    <t>MTO2P_32</t>
  </si>
  <si>
    <t>MTO2P_33</t>
  </si>
  <si>
    <t>MTO2P_34</t>
  </si>
  <si>
    <t>MTO2P_35</t>
  </si>
  <si>
    <t>MTO2P_36</t>
  </si>
  <si>
    <t>MTO2P_37</t>
  </si>
  <si>
    <t>MTO2P_38</t>
  </si>
  <si>
    <t>MTO2P_39</t>
  </si>
  <si>
    <t>Soporte y mantenimiento segundo periodo</t>
  </si>
  <si>
    <t>Soporte y mantenimiento primer periodo</t>
  </si>
  <si>
    <t>MTO2P_40</t>
  </si>
  <si>
    <t>MTO2P_41</t>
  </si>
  <si>
    <t>MTO2P_42</t>
  </si>
  <si>
    <t>MTO2P_43</t>
  </si>
  <si>
    <t>MTO2P_44</t>
  </si>
  <si>
    <t>MTO2P_45</t>
  </si>
  <si>
    <t>MTO2P_46</t>
  </si>
  <si>
    <t>MTO2P_47</t>
  </si>
  <si>
    <t>MTO2P_48</t>
  </si>
  <si>
    <t>1.3</t>
  </si>
  <si>
    <t>MTO3P</t>
  </si>
  <si>
    <t>Soporte y mantenimiento tercer periodo</t>
  </si>
  <si>
    <t>MTO3P_1</t>
  </si>
  <si>
    <t>MTO3P_2</t>
  </si>
  <si>
    <t>MTO3P_3</t>
  </si>
  <si>
    <t>MTO3P_4</t>
  </si>
  <si>
    <t>MTO3P_5</t>
  </si>
  <si>
    <t>MTO3P_6</t>
  </si>
  <si>
    <t>MTO3P_7</t>
  </si>
  <si>
    <t>MTO3P_8</t>
  </si>
  <si>
    <t>MTO3P_9</t>
  </si>
  <si>
    <t>MTO3P_10</t>
  </si>
  <si>
    <t>MTO3P_11</t>
  </si>
  <si>
    <t>MTO3P_12</t>
  </si>
  <si>
    <t>MTO3P_13</t>
  </si>
  <si>
    <t>MTO3P_14</t>
  </si>
  <si>
    <t>MTO3P_15</t>
  </si>
  <si>
    <t>MTO3P_16</t>
  </si>
  <si>
    <t>MTO3P_17</t>
  </si>
  <si>
    <t>MTO3P_18</t>
  </si>
  <si>
    <t>MTO3P_19</t>
  </si>
  <si>
    <t>MTO3P_20</t>
  </si>
  <si>
    <t>MTO3P_21</t>
  </si>
  <si>
    <t>MTO3P_22</t>
  </si>
  <si>
    <t>MTO3P_23</t>
  </si>
  <si>
    <t>MTO3P_24</t>
  </si>
  <si>
    <t>MTO3P_25</t>
  </si>
  <si>
    <t>MTO3P_26</t>
  </si>
  <si>
    <t>MTO3P_27</t>
  </si>
  <si>
    <t>MTO3P_28</t>
  </si>
  <si>
    <t>MTO3P_29</t>
  </si>
  <si>
    <t>MTO3P_30</t>
  </si>
  <si>
    <t>MTO3P_31</t>
  </si>
  <si>
    <t>MTO3P_32</t>
  </si>
  <si>
    <t>MTO3P_33</t>
  </si>
  <si>
    <t>MTO3P_34</t>
  </si>
  <si>
    <t>MTO3P_35</t>
  </si>
  <si>
    <t>MTO3P_36</t>
  </si>
  <si>
    <t>MTO3P_37</t>
  </si>
  <si>
    <t>MTO3P_38</t>
  </si>
  <si>
    <t>MTO3P_39</t>
  </si>
  <si>
    <t>MTO3P_40</t>
  </si>
  <si>
    <t>MTO3P_41</t>
  </si>
  <si>
    <t>MTO3P_42</t>
  </si>
  <si>
    <t>MTO3P_43</t>
  </si>
  <si>
    <t>MTO3P_44</t>
  </si>
  <si>
    <t>MTO3P_45</t>
  </si>
  <si>
    <t>MTO3P_46</t>
  </si>
  <si>
    <t>MTO3P_47</t>
  </si>
  <si>
    <t>MTO3P_48</t>
  </si>
  <si>
    <t>MTO3P_49</t>
  </si>
  <si>
    <t>MTO3P_50</t>
  </si>
  <si>
    <t>Descripción de las pestañas</t>
  </si>
  <si>
    <r>
      <t>CERTO</t>
    </r>
    <r>
      <rPr>
        <sz val="11"/>
        <color rgb="FF000000"/>
        <rFont val="Aptos"/>
        <family val="2"/>
      </rPr>
      <t xml:space="preserve">: 
</t>
    </r>
    <r>
      <rPr>
        <b/>
        <u/>
        <sz val="11"/>
        <color rgb="FF000000"/>
        <rFont val="Aptos"/>
        <family val="2"/>
      </rPr>
      <t>El ofertante rellenará esta pestaña</t>
    </r>
    <r>
      <rPr>
        <sz val="11"/>
        <color rgb="FF000000"/>
        <rFont val="Aptos"/>
        <family val="2"/>
      </rPr>
      <t xml:space="preserve"> con los precios unitarios ofertados para cada elemento en la columna H "Precio Un Ofertante", y que dará lugar al importe total ofertado sin IVA indicado en la casilla H6 "Importe ofertado (sin IVA). Los precios unitarios deben incluir Gastos Generales y Beneficio Industrial. </t>
    </r>
    <r>
      <rPr>
        <b/>
        <sz val="11"/>
        <color rgb="FF000000"/>
        <rFont val="Aptos"/>
        <family val="2"/>
      </rPr>
      <t xml:space="preserve">
</t>
    </r>
    <r>
      <rPr>
        <sz val="11"/>
        <color rgb="FF000000"/>
        <rFont val="Aptos"/>
        <family val="2"/>
      </rPr>
      <t>En las celdas “% Beneficio Industrial ofertado” y “% Gastos Generales ofertados” debe indicarse el valor correspondiente únicamente a modo informativo. Los montantes de cada concepto se calculan en base al porcentaje indicado sin variar el valor del importe total ofertado sin IVA. En caso de que las celdas mencionadas anteriormente no estén debidamente cumplimentadas, es decir, se encuentren en blanco, se considerará que el % ofertado para dichas celdas es 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</si>
</sst>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00"/>
  </numFmts>
  <fonts count="12" x14ac:knownFonts="1">
    <font>
      <sz val="11"/>
      <color theme="1"/>
      <name val="Aptos Narrow"/>
      <family val="2"/>
      <scheme val="minor"/>
    </font>
    <font>
      <sz val="11"/>
      <color theme="1"/>
      <name val="Aptos Narrow"/>
      <family val="2"/>
      <scheme val="minor"/>
    </font>
    <font>
      <b/>
      <i/>
      <u/>
      <sz val="11"/>
      <color theme="1"/>
      <name val="Aptos Narrow"/>
      <family val="2"/>
      <scheme val="minor"/>
    </font>
    <font>
      <b/>
      <i/>
      <sz val="11"/>
      <color theme="1"/>
      <name val="Aptos Narrow"/>
      <family val="2"/>
      <scheme val="minor"/>
    </font>
    <font>
      <i/>
      <sz val="11"/>
      <color theme="1"/>
      <name val="Aptos Narrow"/>
      <family val="2"/>
      <scheme val="minor"/>
    </font>
    <font>
      <sz val="8"/>
      <name val="Aptos Narrow"/>
      <family val="2"/>
      <scheme val="minor"/>
    </font>
    <font>
      <sz val="10"/>
      <name val="Verdana"/>
      <family val="2"/>
    </font>
    <font>
      <b/>
      <sz val="11"/>
      <color theme="1"/>
      <name val="Aptos Narrow"/>
      <family val="2"/>
      <scheme val="minor"/>
    </font>
    <font>
      <b/>
      <sz val="11"/>
      <color rgb="FF000000"/>
      <name val="Aptos"/>
      <family val="2"/>
    </font>
    <font>
      <sz val="11"/>
      <color rgb="FF000000"/>
      <name val="Aptos"/>
      <family val="2"/>
    </font>
    <font>
      <b/>
      <u/>
      <sz val="11"/>
      <color rgb="FF000000"/>
      <name val="Aptos"/>
      <family val="2"/>
    </font>
    <font>
      <sz val="11"/>
      <color theme="1"/>
      <name val="Aptos"/>
      <family val="2"/>
    </font>
  </fonts>
  <fills count="11">
    <fill>
      <patternFill patternType="none"/>
    </fill>
    <fill>
      <patternFill patternType="gray125"/>
    </fill>
    <fill>
      <patternFill patternType="solid">
        <fgColor theme="6" tint="0.79998168889431442"/>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theme="3"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0" tint="-4.9989318521683403E-2"/>
        <bgColor indexed="64"/>
      </patternFill>
    </fill>
  </fills>
  <borders count="16">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89">
    <xf numFmtId="0" fontId="0" fillId="0" borderId="0" xfId="0"/>
    <xf numFmtId="10" fontId="4" fillId="7" borderId="6" xfId="0" quotePrefix="1" applyNumberFormat="1" applyFont="1" applyFill="1" applyBorder="1" applyProtection="1">
      <protection locked="0"/>
    </xf>
    <xf numFmtId="164" fontId="4" fillId="7" borderId="11" xfId="0" applyNumberFormat="1" applyFont="1" applyFill="1" applyBorder="1" applyProtection="1">
      <protection locked="0"/>
    </xf>
    <xf numFmtId="164" fontId="4" fillId="7" borderId="13" xfId="0" applyNumberFormat="1" applyFont="1" applyFill="1" applyBorder="1" applyProtection="1">
      <protection locked="0"/>
    </xf>
    <xf numFmtId="0" fontId="0" fillId="0" borderId="0" xfId="0" applyProtection="1"/>
    <xf numFmtId="0" fontId="7" fillId="4" borderId="2" xfId="0" applyFont="1" applyFill="1" applyBorder="1" applyAlignment="1" applyProtection="1">
      <alignment horizontal="left" wrapText="1" indent="1"/>
    </xf>
    <xf numFmtId="0" fontId="8" fillId="0" borderId="7" xfId="0" applyFont="1" applyBorder="1" applyAlignment="1" applyProtection="1">
      <alignment horizontal="left" vertical="center" wrapText="1" indent="1"/>
    </xf>
    <xf numFmtId="0" fontId="11" fillId="0" borderId="0" xfId="0" applyFont="1" applyAlignment="1" applyProtection="1">
      <alignment horizontal="left" vertical="center" wrapText="1" indent="1"/>
    </xf>
    <xf numFmtId="0" fontId="2" fillId="5" borderId="0" xfId="0" applyFont="1" applyFill="1" applyAlignment="1" applyProtection="1">
      <alignment horizontal="left" vertical="top"/>
    </xf>
    <xf numFmtId="4" fontId="0" fillId="0" borderId="0" xfId="0" applyNumberFormat="1" applyProtection="1"/>
    <xf numFmtId="164" fontId="0" fillId="0" borderId="0" xfId="0" applyNumberFormat="1" applyProtection="1"/>
    <xf numFmtId="0" fontId="2" fillId="2" borderId="0" xfId="0" applyFont="1" applyFill="1" applyAlignment="1" applyProtection="1">
      <alignment horizontal="left" vertical="top"/>
    </xf>
    <xf numFmtId="49" fontId="3" fillId="5" borderId="1" xfId="0" applyNumberFormat="1" applyFont="1" applyFill="1" applyBorder="1" applyProtection="1"/>
    <xf numFmtId="3" fontId="4" fillId="0" borderId="2" xfId="0" applyNumberFormat="1" applyFont="1" applyBorder="1" applyProtection="1"/>
    <xf numFmtId="49" fontId="3" fillId="5" borderId="3" xfId="0" applyNumberFormat="1" applyFont="1" applyFill="1" applyBorder="1" applyAlignment="1" applyProtection="1">
      <alignment horizontal="left" wrapText="1"/>
    </xf>
    <xf numFmtId="49" fontId="3" fillId="5" borderId="4" xfId="0" applyNumberFormat="1" applyFont="1" applyFill="1" applyBorder="1" applyAlignment="1" applyProtection="1">
      <alignment horizontal="left" wrapText="1"/>
    </xf>
    <xf numFmtId="49" fontId="3" fillId="5" borderId="5" xfId="0" applyNumberFormat="1" applyFont="1" applyFill="1" applyBorder="1" applyAlignment="1" applyProtection="1">
      <alignment horizontal="left" wrapText="1"/>
    </xf>
    <xf numFmtId="4" fontId="4" fillId="6" borderId="2" xfId="0" applyNumberFormat="1" applyFont="1" applyFill="1" applyBorder="1" applyProtection="1"/>
    <xf numFmtId="49" fontId="3" fillId="2" borderId="3" xfId="0" applyNumberFormat="1" applyFont="1" applyFill="1" applyBorder="1" applyAlignment="1" applyProtection="1">
      <alignment horizontal="left" wrapText="1"/>
    </xf>
    <xf numFmtId="49" fontId="3" fillId="2" borderId="4" xfId="0" applyNumberFormat="1" applyFont="1" applyFill="1" applyBorder="1" applyAlignment="1" applyProtection="1">
      <alignment horizontal="left" wrapText="1"/>
    </xf>
    <xf numFmtId="49" fontId="3" fillId="2" borderId="5" xfId="0" applyNumberFormat="1" applyFont="1" applyFill="1" applyBorder="1" applyAlignment="1" applyProtection="1">
      <alignment horizontal="left" wrapText="1"/>
    </xf>
    <xf numFmtId="49" fontId="3" fillId="5" borderId="3" xfId="0" applyNumberFormat="1" applyFont="1" applyFill="1" applyBorder="1" applyProtection="1"/>
    <xf numFmtId="10" fontId="4" fillId="0" borderId="6" xfId="0" quotePrefix="1" applyNumberFormat="1" applyFont="1" applyBorder="1" applyProtection="1"/>
    <xf numFmtId="49" fontId="4" fillId="5" borderId="7" xfId="0" applyNumberFormat="1" applyFont="1" applyFill="1" applyBorder="1" applyProtection="1"/>
    <xf numFmtId="4" fontId="3" fillId="2" borderId="3" xfId="0" applyNumberFormat="1" applyFont="1" applyFill="1" applyBorder="1" applyProtection="1"/>
    <xf numFmtId="49" fontId="4" fillId="2" borderId="7" xfId="0" applyNumberFormat="1" applyFont="1" applyFill="1" applyBorder="1" applyProtection="1"/>
    <xf numFmtId="4" fontId="4" fillId="6" borderId="7" xfId="0" applyNumberFormat="1" applyFont="1" applyFill="1" applyBorder="1" applyProtection="1"/>
    <xf numFmtId="49" fontId="3" fillId="5" borderId="3" xfId="0" applyNumberFormat="1" applyFont="1" applyFill="1" applyBorder="1" applyAlignment="1" applyProtection="1">
      <alignment horizontal="left"/>
    </xf>
    <xf numFmtId="49" fontId="3" fillId="5" borderId="4" xfId="0" applyNumberFormat="1" applyFont="1" applyFill="1" applyBorder="1" applyAlignment="1" applyProtection="1">
      <alignment horizontal="left"/>
    </xf>
    <xf numFmtId="49" fontId="3" fillId="5" borderId="5" xfId="0" applyNumberFormat="1" applyFont="1" applyFill="1" applyBorder="1" applyAlignment="1" applyProtection="1">
      <alignment horizontal="left"/>
    </xf>
    <xf numFmtId="4" fontId="4" fillId="3" borderId="2" xfId="0" applyNumberFormat="1" applyFont="1" applyFill="1" applyBorder="1" applyProtection="1"/>
    <xf numFmtId="49" fontId="3" fillId="2" borderId="3" xfId="0" applyNumberFormat="1" applyFont="1" applyFill="1" applyBorder="1" applyAlignment="1" applyProtection="1">
      <alignment horizontal="left"/>
    </xf>
    <xf numFmtId="49" fontId="3" fillId="2" borderId="4" xfId="0" applyNumberFormat="1" applyFont="1" applyFill="1" applyBorder="1" applyAlignment="1" applyProtection="1">
      <alignment horizontal="left"/>
    </xf>
    <xf numFmtId="49" fontId="3" fillId="2" borderId="5" xfId="0" applyNumberFormat="1" applyFont="1" applyFill="1" applyBorder="1" applyAlignment="1" applyProtection="1">
      <alignment horizontal="left"/>
    </xf>
    <xf numFmtId="4" fontId="4" fillId="3" borderId="7" xfId="0" applyNumberFormat="1" applyFont="1" applyFill="1" applyBorder="1" applyProtection="1"/>
    <xf numFmtId="49" fontId="3" fillId="5" borderId="8" xfId="0" applyNumberFormat="1" applyFont="1" applyFill="1" applyBorder="1" applyProtection="1"/>
    <xf numFmtId="9" fontId="4" fillId="0" borderId="6" xfId="0" quotePrefix="1" applyNumberFormat="1" applyFont="1" applyBorder="1" applyProtection="1"/>
    <xf numFmtId="4" fontId="3" fillId="2" borderId="8" xfId="0" applyNumberFormat="1" applyFont="1" applyFill="1" applyBorder="1" applyProtection="1"/>
    <xf numFmtId="9" fontId="4" fillId="6" borderId="6" xfId="0" quotePrefix="1" applyNumberFormat="1" applyFont="1" applyFill="1" applyBorder="1" applyProtection="1"/>
    <xf numFmtId="49" fontId="2" fillId="5" borderId="3" xfId="0" applyNumberFormat="1" applyFont="1" applyFill="1" applyBorder="1" applyAlignment="1" applyProtection="1">
      <alignment horizontal="left"/>
    </xf>
    <xf numFmtId="49" fontId="2" fillId="5" borderId="4" xfId="0" applyNumberFormat="1" applyFont="1" applyFill="1" applyBorder="1" applyAlignment="1" applyProtection="1">
      <alignment horizontal="left"/>
    </xf>
    <xf numFmtId="49" fontId="2" fillId="5" borderId="5" xfId="0" applyNumberFormat="1" applyFont="1" applyFill="1" applyBorder="1" applyAlignment="1" applyProtection="1">
      <alignment horizontal="left"/>
    </xf>
    <xf numFmtId="49" fontId="2" fillId="2" borderId="3" xfId="0" applyNumberFormat="1" applyFont="1" applyFill="1" applyBorder="1" applyAlignment="1" applyProtection="1">
      <alignment horizontal="left"/>
    </xf>
    <xf numFmtId="49" fontId="2" fillId="2" borderId="4" xfId="0" applyNumberFormat="1" applyFont="1" applyFill="1" applyBorder="1" applyAlignment="1" applyProtection="1">
      <alignment horizontal="left"/>
    </xf>
    <xf numFmtId="49" fontId="2" fillId="2" borderId="5" xfId="0" applyNumberFormat="1" applyFont="1" applyFill="1" applyBorder="1" applyAlignment="1" applyProtection="1">
      <alignment horizontal="left"/>
    </xf>
    <xf numFmtId="49" fontId="0" fillId="0" borderId="0" xfId="0" applyNumberFormat="1" applyProtection="1"/>
    <xf numFmtId="0" fontId="3" fillId="8" borderId="1" xfId="0" applyFont="1" applyFill="1" applyBorder="1" applyAlignment="1" applyProtection="1">
      <alignment horizontal="center" vertical="top"/>
    </xf>
    <xf numFmtId="0" fontId="3" fillId="8" borderId="9" xfId="0" applyFont="1" applyFill="1" applyBorder="1" applyAlignment="1" applyProtection="1">
      <alignment horizontal="center" vertical="top"/>
    </xf>
    <xf numFmtId="0" fontId="3" fillId="9" borderId="1" xfId="0" applyFont="1" applyFill="1" applyBorder="1" applyAlignment="1" applyProtection="1">
      <alignment horizontal="center" vertical="top"/>
    </xf>
    <xf numFmtId="0" fontId="3" fillId="9" borderId="9" xfId="0" applyFont="1" applyFill="1" applyBorder="1" applyAlignment="1" applyProtection="1">
      <alignment horizontal="center" vertical="top"/>
    </xf>
    <xf numFmtId="0" fontId="3" fillId="10" borderId="1" xfId="0" applyFont="1" applyFill="1" applyBorder="1" applyProtection="1"/>
    <xf numFmtId="0" fontId="3" fillId="10" borderId="10" xfId="0" applyFont="1" applyFill="1" applyBorder="1" applyProtection="1"/>
    <xf numFmtId="4" fontId="3" fillId="10" borderId="10" xfId="0" applyNumberFormat="1" applyFont="1" applyFill="1" applyBorder="1" applyProtection="1"/>
    <xf numFmtId="4" fontId="3" fillId="8" borderId="3" xfId="0" applyNumberFormat="1" applyFont="1" applyFill="1" applyBorder="1" applyAlignment="1" applyProtection="1">
      <alignment horizontal="center"/>
    </xf>
    <xf numFmtId="0" fontId="3" fillId="8" borderId="5" xfId="0" applyFont="1" applyFill="1" applyBorder="1" applyAlignment="1" applyProtection="1">
      <alignment horizontal="center"/>
    </xf>
    <xf numFmtId="0" fontId="3" fillId="9" borderId="3" xfId="0" applyFont="1" applyFill="1" applyBorder="1" applyAlignment="1" applyProtection="1">
      <alignment horizontal="center"/>
    </xf>
    <xf numFmtId="0" fontId="3" fillId="9" borderId="5" xfId="0" applyFont="1" applyFill="1" applyBorder="1" applyAlignment="1" applyProtection="1">
      <alignment horizontal="center"/>
    </xf>
    <xf numFmtId="49" fontId="4" fillId="0" borderId="1" xfId="0" applyNumberFormat="1" applyFont="1" applyBorder="1" applyProtection="1"/>
    <xf numFmtId="49" fontId="4" fillId="0" borderId="10" xfId="0" applyNumberFormat="1" applyFont="1" applyBorder="1" applyProtection="1"/>
    <xf numFmtId="49" fontId="4" fillId="0" borderId="10" xfId="0" applyNumberFormat="1" applyFont="1" applyBorder="1" applyAlignment="1" applyProtection="1">
      <alignment wrapText="1"/>
    </xf>
    <xf numFmtId="4" fontId="4" fillId="0" borderId="9" xfId="0" applyNumberFormat="1" applyFont="1" applyBorder="1" applyProtection="1"/>
    <xf numFmtId="4" fontId="4" fillId="5" borderId="1" xfId="0" applyNumberFormat="1" applyFont="1" applyFill="1" applyBorder="1" applyProtection="1"/>
    <xf numFmtId="164" fontId="0" fillId="5" borderId="9" xfId="0" applyNumberFormat="1" applyFill="1" applyBorder="1" applyProtection="1"/>
    <xf numFmtId="4" fontId="4" fillId="7" borderId="1" xfId="0" applyNumberFormat="1" applyFont="1" applyFill="1" applyBorder="1" applyProtection="1"/>
    <xf numFmtId="4" fontId="4" fillId="2" borderId="9" xfId="0" applyNumberFormat="1" applyFont="1" applyFill="1" applyBorder="1" applyProtection="1"/>
    <xf numFmtId="4" fontId="4" fillId="0" borderId="0" xfId="0" applyNumberFormat="1" applyFont="1" applyProtection="1"/>
    <xf numFmtId="49" fontId="4" fillId="0" borderId="11" xfId="0" applyNumberFormat="1" applyFont="1" applyBorder="1" applyProtection="1"/>
    <xf numFmtId="49" fontId="4" fillId="0" borderId="0" xfId="0" applyNumberFormat="1" applyFont="1" applyProtection="1"/>
    <xf numFmtId="49" fontId="4" fillId="0" borderId="0" xfId="0" applyNumberFormat="1" applyFont="1" applyAlignment="1" applyProtection="1">
      <alignment wrapText="1"/>
    </xf>
    <xf numFmtId="4" fontId="4" fillId="0" borderId="12" xfId="0" applyNumberFormat="1" applyFont="1" applyBorder="1" applyProtection="1"/>
    <xf numFmtId="4" fontId="4" fillId="5" borderId="11" xfId="0" applyNumberFormat="1" applyFont="1" applyFill="1" applyBorder="1" applyProtection="1"/>
    <xf numFmtId="164" fontId="0" fillId="5" borderId="12" xfId="0" applyNumberFormat="1" applyFill="1" applyBorder="1" applyProtection="1"/>
    <xf numFmtId="4" fontId="4" fillId="7" borderId="11" xfId="0" applyNumberFormat="1" applyFont="1" applyFill="1" applyBorder="1" applyProtection="1"/>
    <xf numFmtId="4" fontId="4" fillId="2" borderId="12" xfId="0" applyNumberFormat="1" applyFont="1" applyFill="1" applyBorder="1" applyProtection="1"/>
    <xf numFmtId="49" fontId="4" fillId="0" borderId="0" xfId="0" applyNumberFormat="1" applyFont="1" applyAlignment="1" applyProtection="1">
      <alignment horizontal="right"/>
    </xf>
    <xf numFmtId="164" fontId="4" fillId="5" borderId="11" xfId="0" applyNumberFormat="1" applyFont="1" applyFill="1" applyBorder="1" applyProtection="1"/>
    <xf numFmtId="4" fontId="0" fillId="5" borderId="12" xfId="0" applyNumberFormat="1" applyFill="1" applyBorder="1" applyProtection="1"/>
    <xf numFmtId="164" fontId="4" fillId="7" borderId="11" xfId="0" applyNumberFormat="1" applyFont="1" applyFill="1" applyBorder="1" applyProtection="1"/>
    <xf numFmtId="49" fontId="6" fillId="0" borderId="0" xfId="0" applyNumberFormat="1" applyFont="1" applyProtection="1"/>
    <xf numFmtId="0" fontId="0" fillId="0" borderId="11" xfId="0" applyBorder="1" applyProtection="1"/>
    <xf numFmtId="0" fontId="0" fillId="0" borderId="13" xfId="0" applyBorder="1" applyProtection="1"/>
    <xf numFmtId="49" fontId="4" fillId="0" borderId="14" xfId="0" applyNumberFormat="1" applyFont="1" applyBorder="1" applyAlignment="1" applyProtection="1">
      <alignment horizontal="right"/>
    </xf>
    <xf numFmtId="49" fontId="6" fillId="0" borderId="14" xfId="0" applyNumberFormat="1" applyFont="1" applyBorder="1" applyProtection="1"/>
    <xf numFmtId="49" fontId="4" fillId="0" borderId="14" xfId="0" applyNumberFormat="1" applyFont="1" applyBorder="1" applyProtection="1"/>
    <xf numFmtId="4" fontId="4" fillId="0" borderId="15" xfId="0" applyNumberFormat="1" applyFont="1" applyBorder="1" applyProtection="1"/>
    <xf numFmtId="164" fontId="4" fillId="5" borderId="13" xfId="0" applyNumberFormat="1" applyFont="1" applyFill="1" applyBorder="1" applyProtection="1"/>
    <xf numFmtId="4" fontId="0" fillId="5" borderId="15" xfId="0" applyNumberFormat="1" applyFill="1" applyBorder="1" applyProtection="1"/>
    <xf numFmtId="4" fontId="4" fillId="2" borderId="15" xfId="0" applyNumberFormat="1" applyFont="1" applyFill="1" applyBorder="1" applyProtection="1"/>
    <xf numFmtId="44" fontId="0" fillId="0" borderId="0" xfId="2" applyFont="1" applyProtection="1"/>
  </cellXfs>
  <cellStyles count="3">
    <cellStyle name="Moneda" xfId="2" builtinId="4"/>
    <cellStyle name="Normal" xfId="0" builtinId="0"/>
    <cellStyle name="Normal 2 2 2" xfId="1" xr:uid="{5C4A7DE7-330A-4F7C-ACD8-F359AF1543E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1234441</xdr:colOff>
      <xdr:row>3</xdr:row>
      <xdr:rowOff>132531</xdr:rowOff>
    </xdr:to>
    <xdr:pic>
      <xdr:nvPicPr>
        <xdr:cNvPr id="2" name="Picture 3">
          <a:extLst>
            <a:ext uri="{FF2B5EF4-FFF2-40B4-BE49-F238E27FC236}">
              <a16:creationId xmlns:a16="http://schemas.microsoft.com/office/drawing/2014/main" id="{91F971AB-B09F-4DFE-901B-2851BF5DB1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89181" y="60960"/>
          <a:ext cx="1112520" cy="643071"/>
        </a:xfrm>
        <a:prstGeom prst="rect">
          <a:avLst/>
        </a:prstGeom>
        <a:noFill/>
      </xdr:spPr>
    </xdr:pic>
    <xdr:clientData/>
  </xdr:twoCellAnchor>
</xdr:wsDr>
</file>

<file path=xl/theme/theme1.xml><?xml version="1.0" encoding="utf-8"?>
<a:theme xmlns:a="http://schemas.openxmlformats.org/drawingml/2006/main" name="Tema de Office">
  <a:themeElements>
    <a:clrScheme name="Personalizado 1">
      <a:dk1>
        <a:sysClr val="windowText" lastClr="000000"/>
      </a:dk1>
      <a:lt1>
        <a:sysClr val="window" lastClr="FFFFFF"/>
      </a:lt1>
      <a:dk2>
        <a:srgbClr val="1F497D"/>
      </a:dk2>
      <a:lt2>
        <a:srgbClr val="EEECE1"/>
      </a:lt2>
      <a:accent1>
        <a:srgbClr val="0367A6"/>
      </a:accent1>
      <a:accent2>
        <a:srgbClr val="0378A6"/>
      </a:accent2>
      <a:accent3>
        <a:srgbClr val="53A658"/>
      </a:accent3>
      <a:accent4>
        <a:srgbClr val="F2CB05"/>
      </a:accent4>
      <a:accent5>
        <a:srgbClr val="F2B705"/>
      </a:accent5>
      <a:accent6>
        <a:srgbClr val="F5877B"/>
      </a:accent6>
      <a:hlink>
        <a:srgbClr val="0000FF"/>
      </a:hlink>
      <a:folHlink>
        <a:srgbClr val="800080"/>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9EAD9-8EC1-4B52-AF09-E11C98E56AFF}">
  <dimension ref="B3:B8"/>
  <sheetViews>
    <sheetView workbookViewId="0">
      <selection sqref="A1:XFD1048576"/>
    </sheetView>
  </sheetViews>
  <sheetFormatPr baseColWidth="10" defaultRowHeight="14.4" x14ac:dyDescent="0.3"/>
  <cols>
    <col min="1" max="1" width="11.5546875" style="4"/>
    <col min="2" max="2" width="122.88671875" style="4" customWidth="1"/>
    <col min="3" max="16384" width="11.5546875" style="4"/>
  </cols>
  <sheetData>
    <row r="3" spans="2:2" ht="15" thickBot="1" x14ac:dyDescent="0.35"/>
    <row r="4" spans="2:2" ht="15" thickBot="1" x14ac:dyDescent="0.35">
      <c r="B4" s="5" t="s">
        <v>211</v>
      </c>
    </row>
    <row r="5" spans="2:2" ht="130.19999999999999" thickBot="1" x14ac:dyDescent="0.35">
      <c r="B5" s="6" t="s">
        <v>212</v>
      </c>
    </row>
    <row r="6" spans="2:2" ht="15" customHeight="1" x14ac:dyDescent="0.3">
      <c r="B6" s="7"/>
    </row>
    <row r="7" spans="2:2" ht="15" customHeight="1" x14ac:dyDescent="0.3"/>
    <row r="8" spans="2:2" ht="15" customHeight="1" x14ac:dyDescent="0.3"/>
  </sheetData>
  <sheetProtection algorithmName="SHA-512" hashValue="0oBugCXrftpqTYBSSqNs6+3k3m/16j/CjBlvk6YX3Q2le0cLGwKmmUIOtyjHgr5qGfAFuo2IBI66vojQzsYFiQ==" saltValue="PjbH8y4bRaLYhdz28GGbaQ==" spinCount="100000" sheet="1" objects="1" scenario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CDD17B-805F-41AC-A17E-16B12EB26846}">
  <dimension ref="A1:K167"/>
  <sheetViews>
    <sheetView tabSelected="1" zoomScale="70" zoomScaleNormal="70" workbookViewId="0">
      <selection activeCell="H112" sqref="H112:H161"/>
    </sheetView>
  </sheetViews>
  <sheetFormatPr baseColWidth="10" defaultColWidth="11.44140625" defaultRowHeight="14.4" x14ac:dyDescent="0.3"/>
  <cols>
    <col min="1" max="1" width="28.33203125" style="4" customWidth="1"/>
    <col min="2" max="2" width="12.109375" style="4" bestFit="1" customWidth="1"/>
    <col min="3" max="3" width="103.109375" style="4" bestFit="1" customWidth="1"/>
    <col min="4" max="4" width="18.6640625" style="4" customWidth="1"/>
    <col min="5" max="5" width="27.6640625" style="9" customWidth="1"/>
    <col min="6" max="6" width="18" style="9" bestFit="1" customWidth="1"/>
    <col min="7" max="7" width="22.5546875" style="10" customWidth="1"/>
    <col min="8" max="8" width="19.6640625" style="4" bestFit="1" customWidth="1"/>
    <col min="9" max="9" width="18.6640625" style="9" customWidth="1"/>
    <col min="10" max="10" width="13.88671875" style="4" bestFit="1" customWidth="1"/>
    <col min="11" max="11" width="15.109375" style="4" bestFit="1" customWidth="1"/>
    <col min="12" max="16384" width="11.44140625" style="4"/>
  </cols>
  <sheetData>
    <row r="1" spans="1:11" ht="15" thickBot="1" x14ac:dyDescent="0.35">
      <c r="D1" s="8" t="s">
        <v>0</v>
      </c>
      <c r="H1" s="11" t="s">
        <v>1</v>
      </c>
    </row>
    <row r="2" spans="1:11" ht="15" thickBot="1" x14ac:dyDescent="0.35">
      <c r="A2" s="12" t="s">
        <v>2</v>
      </c>
      <c r="B2" s="13">
        <v>1</v>
      </c>
    </row>
    <row r="3" spans="1:11" ht="15" customHeight="1" thickBot="1" x14ac:dyDescent="0.35">
      <c r="A3" s="14" t="s">
        <v>3</v>
      </c>
      <c r="B3" s="15"/>
      <c r="C3" s="16"/>
      <c r="D3" s="17">
        <f>D6-D4-D5</f>
        <v>1555731.6800000004</v>
      </c>
      <c r="E3" s="18" t="s">
        <v>4</v>
      </c>
      <c r="F3" s="19"/>
      <c r="G3" s="20"/>
      <c r="H3" s="17">
        <f>H6-H4-H5</f>
        <v>0</v>
      </c>
    </row>
    <row r="4" spans="1:11" ht="15" customHeight="1" thickBot="1" x14ac:dyDescent="0.35">
      <c r="A4" s="21" t="s">
        <v>5</v>
      </c>
      <c r="B4" s="22">
        <v>0.06</v>
      </c>
      <c r="C4" s="23" t="s">
        <v>6</v>
      </c>
      <c r="D4" s="17">
        <f>ROUND(ROUND($D$6/1.15,2)*B4,2)</f>
        <v>93343.9</v>
      </c>
      <c r="E4" s="24" t="s">
        <v>7</v>
      </c>
      <c r="F4" s="1"/>
      <c r="G4" s="25" t="s">
        <v>6</v>
      </c>
      <c r="H4" s="26">
        <f>ROUND(ROUND($H$6/(1+$F$4+$F$5),2)*F4,2)</f>
        <v>0</v>
      </c>
    </row>
    <row r="5" spans="1:11" ht="15" thickBot="1" x14ac:dyDescent="0.35">
      <c r="A5" s="21" t="s">
        <v>8</v>
      </c>
      <c r="B5" s="22">
        <v>0.09</v>
      </c>
      <c r="C5" s="23" t="s">
        <v>9</v>
      </c>
      <c r="D5" s="17">
        <f>ROUND(ROUND($D$6/1.15,2)*B5,2)</f>
        <v>140015.85</v>
      </c>
      <c r="E5" s="24" t="s">
        <v>10</v>
      </c>
      <c r="F5" s="1"/>
      <c r="G5" s="25" t="s">
        <v>9</v>
      </c>
      <c r="H5" s="26">
        <f>ROUND(ROUND($H$6/(1+$F$4+$F$5),2)*F5,2)</f>
        <v>0</v>
      </c>
    </row>
    <row r="6" spans="1:11" ht="15" thickBot="1" x14ac:dyDescent="0.35">
      <c r="A6" s="27" t="s">
        <v>11</v>
      </c>
      <c r="B6" s="28"/>
      <c r="C6" s="29"/>
      <c r="D6" s="30">
        <f>SUM(G:G)</f>
        <v>1789091.4300000004</v>
      </c>
      <c r="E6" s="31" t="s">
        <v>12</v>
      </c>
      <c r="F6" s="32"/>
      <c r="G6" s="33"/>
      <c r="H6" s="34">
        <f>SUM(I:I)</f>
        <v>0</v>
      </c>
    </row>
    <row r="7" spans="1:11" ht="15" thickBot="1" x14ac:dyDescent="0.35">
      <c r="A7" s="35" t="s">
        <v>13</v>
      </c>
      <c r="B7" s="36">
        <v>0.21</v>
      </c>
      <c r="C7" s="23" t="s">
        <v>14</v>
      </c>
      <c r="D7" s="26">
        <f>ROUND($D$6*B7,2)</f>
        <v>375709.2</v>
      </c>
      <c r="E7" s="37" t="s">
        <v>13</v>
      </c>
      <c r="F7" s="38">
        <f>B7</f>
        <v>0.21</v>
      </c>
      <c r="G7" s="25" t="s">
        <v>14</v>
      </c>
      <c r="H7" s="26">
        <f>ROUND($H$6*F7,2)</f>
        <v>0</v>
      </c>
    </row>
    <row r="8" spans="1:11" ht="15" thickBot="1" x14ac:dyDescent="0.35">
      <c r="A8" s="39" t="s">
        <v>15</v>
      </c>
      <c r="B8" s="40"/>
      <c r="C8" s="41"/>
      <c r="D8" s="26">
        <f>SUM(D6:D7)</f>
        <v>2164800.6300000004</v>
      </c>
      <c r="E8" s="42" t="s">
        <v>16</v>
      </c>
      <c r="F8" s="43"/>
      <c r="G8" s="44"/>
      <c r="H8" s="26">
        <f>SUM(H6:H7)</f>
        <v>0</v>
      </c>
    </row>
    <row r="9" spans="1:11" ht="15" thickBot="1" x14ac:dyDescent="0.35"/>
    <row r="10" spans="1:11" ht="15" thickBot="1" x14ac:dyDescent="0.35">
      <c r="A10" s="45"/>
      <c r="F10" s="46" t="s">
        <v>17</v>
      </c>
      <c r="G10" s="47"/>
      <c r="H10" s="48" t="s">
        <v>18</v>
      </c>
      <c r="I10" s="49"/>
    </row>
    <row r="11" spans="1:11" ht="15" thickBot="1" x14ac:dyDescent="0.35">
      <c r="A11" s="50" t="s">
        <v>19</v>
      </c>
      <c r="B11" s="51" t="s">
        <v>20</v>
      </c>
      <c r="C11" s="51" t="s">
        <v>21</v>
      </c>
      <c r="D11" s="51" t="s">
        <v>22</v>
      </c>
      <c r="E11" s="52" t="s">
        <v>23</v>
      </c>
      <c r="F11" s="53" t="s">
        <v>24</v>
      </c>
      <c r="G11" s="54" t="s">
        <v>25</v>
      </c>
      <c r="H11" s="55" t="s">
        <v>26</v>
      </c>
      <c r="I11" s="56" t="s">
        <v>27</v>
      </c>
    </row>
    <row r="12" spans="1:11" x14ac:dyDescent="0.3">
      <c r="A12" s="57" t="s">
        <v>31</v>
      </c>
      <c r="B12" s="58" t="s">
        <v>29</v>
      </c>
      <c r="C12" s="59" t="s">
        <v>30</v>
      </c>
      <c r="D12" s="58"/>
      <c r="E12" s="60"/>
      <c r="F12" s="61"/>
      <c r="G12" s="62"/>
      <c r="H12" s="63"/>
      <c r="I12" s="64"/>
      <c r="J12" s="65"/>
      <c r="K12" s="65"/>
    </row>
    <row r="13" spans="1:11" x14ac:dyDescent="0.3">
      <c r="A13" s="66" t="s">
        <v>32</v>
      </c>
      <c r="B13" s="67" t="s">
        <v>58</v>
      </c>
      <c r="C13" s="68" t="s">
        <v>148</v>
      </c>
      <c r="D13" s="67"/>
      <c r="E13" s="69"/>
      <c r="F13" s="70"/>
      <c r="G13" s="71"/>
      <c r="H13" s="72"/>
      <c r="I13" s="73"/>
      <c r="J13" s="65"/>
      <c r="K13" s="65"/>
    </row>
    <row r="14" spans="1:11" x14ac:dyDescent="0.3">
      <c r="A14" s="66"/>
      <c r="B14" s="74" t="s">
        <v>59</v>
      </c>
      <c r="C14" s="4" t="s">
        <v>34</v>
      </c>
      <c r="D14" s="67" t="s">
        <v>28</v>
      </c>
      <c r="E14" s="69">
        <v>24</v>
      </c>
      <c r="F14" s="75">
        <v>197.8338</v>
      </c>
      <c r="G14" s="76">
        <f t="shared" ref="G14:G61" si="0">ROUND(E14*F14,2)</f>
        <v>4748.01</v>
      </c>
      <c r="H14" s="2"/>
      <c r="I14" s="73">
        <f t="shared" ref="I14:I77" si="1">ROUND(E14*H14,2)</f>
        <v>0</v>
      </c>
      <c r="K14" s="65"/>
    </row>
    <row r="15" spans="1:11" x14ac:dyDescent="0.3">
      <c r="A15" s="66"/>
      <c r="B15" s="74" t="s">
        <v>60</v>
      </c>
      <c r="C15" s="4" t="s">
        <v>35</v>
      </c>
      <c r="D15" s="67" t="s">
        <v>28</v>
      </c>
      <c r="E15" s="69">
        <v>2</v>
      </c>
      <c r="F15" s="75">
        <v>3030.17</v>
      </c>
      <c r="G15" s="76">
        <f t="shared" si="0"/>
        <v>6060.34</v>
      </c>
      <c r="H15" s="2"/>
      <c r="I15" s="73">
        <f t="shared" si="1"/>
        <v>0</v>
      </c>
      <c r="K15" s="65"/>
    </row>
    <row r="16" spans="1:11" x14ac:dyDescent="0.3">
      <c r="A16" s="66"/>
      <c r="B16" s="74" t="s">
        <v>61</v>
      </c>
      <c r="C16" s="4" t="s">
        <v>36</v>
      </c>
      <c r="D16" s="67" t="s">
        <v>28</v>
      </c>
      <c r="E16" s="69">
        <v>10</v>
      </c>
      <c r="F16" s="75">
        <v>77.236999999999995</v>
      </c>
      <c r="G16" s="76">
        <f t="shared" si="0"/>
        <v>772.37</v>
      </c>
      <c r="H16" s="2"/>
      <c r="I16" s="73">
        <f t="shared" si="1"/>
        <v>0</v>
      </c>
      <c r="K16" s="65"/>
    </row>
    <row r="17" spans="1:11" x14ac:dyDescent="0.3">
      <c r="A17" s="66"/>
      <c r="B17" s="74" t="s">
        <v>62</v>
      </c>
      <c r="C17" s="4" t="s">
        <v>34</v>
      </c>
      <c r="D17" s="67" t="s">
        <v>28</v>
      </c>
      <c r="E17" s="69">
        <v>25</v>
      </c>
      <c r="F17" s="75">
        <v>124.28400000000001</v>
      </c>
      <c r="G17" s="76">
        <f t="shared" si="0"/>
        <v>3107.1</v>
      </c>
      <c r="H17" s="2"/>
      <c r="I17" s="73">
        <f t="shared" si="1"/>
        <v>0</v>
      </c>
      <c r="K17" s="65"/>
    </row>
    <row r="18" spans="1:11" x14ac:dyDescent="0.3">
      <c r="A18" s="66"/>
      <c r="B18" s="74" t="s">
        <v>63</v>
      </c>
      <c r="C18" s="4" t="s">
        <v>37</v>
      </c>
      <c r="D18" s="67" t="s">
        <v>28</v>
      </c>
      <c r="E18" s="69">
        <v>3</v>
      </c>
      <c r="F18" s="75">
        <v>6214.05</v>
      </c>
      <c r="G18" s="76">
        <f t="shared" si="0"/>
        <v>18642.150000000001</v>
      </c>
      <c r="H18" s="2"/>
      <c r="I18" s="73">
        <f t="shared" si="1"/>
        <v>0</v>
      </c>
      <c r="K18" s="65"/>
    </row>
    <row r="19" spans="1:11" x14ac:dyDescent="0.3">
      <c r="A19" s="66"/>
      <c r="B19" s="74" t="s">
        <v>64</v>
      </c>
      <c r="C19" s="4" t="s">
        <v>34</v>
      </c>
      <c r="D19" s="67" t="s">
        <v>28</v>
      </c>
      <c r="E19" s="69">
        <v>25</v>
      </c>
      <c r="F19" s="75">
        <v>194.7336</v>
      </c>
      <c r="G19" s="76">
        <f t="shared" si="0"/>
        <v>4868.34</v>
      </c>
      <c r="H19" s="2"/>
      <c r="I19" s="73">
        <f t="shared" si="1"/>
        <v>0</v>
      </c>
      <c r="K19" s="65"/>
    </row>
    <row r="20" spans="1:11" x14ac:dyDescent="0.3">
      <c r="A20" s="66"/>
      <c r="B20" s="74" t="s">
        <v>65</v>
      </c>
      <c r="C20" s="4" t="s">
        <v>38</v>
      </c>
      <c r="D20" s="67" t="s">
        <v>28</v>
      </c>
      <c r="E20" s="69">
        <v>150</v>
      </c>
      <c r="F20" s="75">
        <v>9.2086000000000006</v>
      </c>
      <c r="G20" s="76">
        <f t="shared" si="0"/>
        <v>1381.29</v>
      </c>
      <c r="H20" s="2"/>
      <c r="I20" s="73">
        <f t="shared" si="1"/>
        <v>0</v>
      </c>
      <c r="K20" s="65"/>
    </row>
    <row r="21" spans="1:11" x14ac:dyDescent="0.3">
      <c r="A21" s="66"/>
      <c r="B21" s="74" t="s">
        <v>66</v>
      </c>
      <c r="C21" s="4" t="s">
        <v>37</v>
      </c>
      <c r="D21" s="67" t="s">
        <v>28</v>
      </c>
      <c r="E21" s="69">
        <v>2</v>
      </c>
      <c r="F21" s="75">
        <v>6919.11</v>
      </c>
      <c r="G21" s="76">
        <f t="shared" si="0"/>
        <v>13838.22</v>
      </c>
      <c r="H21" s="2"/>
      <c r="I21" s="73">
        <f t="shared" si="1"/>
        <v>0</v>
      </c>
      <c r="K21" s="65"/>
    </row>
    <row r="22" spans="1:11" x14ac:dyDescent="0.3">
      <c r="A22" s="66"/>
      <c r="B22" s="74" t="s">
        <v>67</v>
      </c>
      <c r="C22" s="4" t="s">
        <v>39</v>
      </c>
      <c r="D22" s="67" t="s">
        <v>28</v>
      </c>
      <c r="E22" s="69">
        <v>21</v>
      </c>
      <c r="F22" s="75">
        <v>10.3805</v>
      </c>
      <c r="G22" s="76">
        <f t="shared" si="0"/>
        <v>217.99</v>
      </c>
      <c r="H22" s="2"/>
      <c r="I22" s="73">
        <f t="shared" si="1"/>
        <v>0</v>
      </c>
      <c r="K22" s="65"/>
    </row>
    <row r="23" spans="1:11" x14ac:dyDescent="0.3">
      <c r="A23" s="66"/>
      <c r="B23" s="74" t="s">
        <v>68</v>
      </c>
      <c r="C23" s="4" t="s">
        <v>42</v>
      </c>
      <c r="D23" s="67" t="s">
        <v>28</v>
      </c>
      <c r="E23" s="69">
        <v>9</v>
      </c>
      <c r="F23" s="75">
        <v>518.93110000000001</v>
      </c>
      <c r="G23" s="76">
        <f t="shared" si="0"/>
        <v>4670.38</v>
      </c>
      <c r="H23" s="2"/>
      <c r="I23" s="73">
        <f t="shared" si="1"/>
        <v>0</v>
      </c>
      <c r="K23" s="65"/>
    </row>
    <row r="24" spans="1:11" x14ac:dyDescent="0.3">
      <c r="A24" s="66"/>
      <c r="B24" s="74" t="s">
        <v>69</v>
      </c>
      <c r="C24" s="4" t="s">
        <v>41</v>
      </c>
      <c r="D24" s="67" t="s">
        <v>28</v>
      </c>
      <c r="E24" s="69">
        <v>21</v>
      </c>
      <c r="F24" s="75">
        <v>10.3805</v>
      </c>
      <c r="G24" s="76">
        <f t="shared" si="0"/>
        <v>217.99</v>
      </c>
      <c r="H24" s="2"/>
      <c r="I24" s="73">
        <f t="shared" si="1"/>
        <v>0</v>
      </c>
      <c r="K24" s="65"/>
    </row>
    <row r="25" spans="1:11" x14ac:dyDescent="0.3">
      <c r="A25" s="66"/>
      <c r="B25" s="74" t="s">
        <v>70</v>
      </c>
      <c r="C25" s="4" t="s">
        <v>40</v>
      </c>
      <c r="D25" s="67" t="s">
        <v>28</v>
      </c>
      <c r="E25" s="69">
        <v>9</v>
      </c>
      <c r="F25" s="75">
        <v>518.93110000000001</v>
      </c>
      <c r="G25" s="76">
        <f t="shared" si="0"/>
        <v>4670.38</v>
      </c>
      <c r="H25" s="2"/>
      <c r="I25" s="73">
        <f t="shared" si="1"/>
        <v>0</v>
      </c>
      <c r="K25" s="65"/>
    </row>
    <row r="26" spans="1:11" x14ac:dyDescent="0.3">
      <c r="A26" s="66"/>
      <c r="B26" s="74" t="s">
        <v>71</v>
      </c>
      <c r="C26" s="4" t="s">
        <v>38</v>
      </c>
      <c r="D26" s="67" t="s">
        <v>28</v>
      </c>
      <c r="E26" s="69">
        <v>150</v>
      </c>
      <c r="F26" s="75">
        <v>8.7147000000000006</v>
      </c>
      <c r="G26" s="76">
        <f t="shared" si="0"/>
        <v>1307.21</v>
      </c>
      <c r="H26" s="2"/>
      <c r="I26" s="73">
        <f t="shared" si="1"/>
        <v>0</v>
      </c>
      <c r="K26" s="65"/>
    </row>
    <row r="27" spans="1:11" x14ac:dyDescent="0.3">
      <c r="A27" s="66"/>
      <c r="B27" s="74" t="s">
        <v>72</v>
      </c>
      <c r="C27" s="4" t="s">
        <v>37</v>
      </c>
      <c r="D27" s="67" t="s">
        <v>28</v>
      </c>
      <c r="E27" s="69">
        <v>7</v>
      </c>
      <c r="F27" s="75">
        <v>6181.06</v>
      </c>
      <c r="G27" s="76">
        <f t="shared" si="0"/>
        <v>43267.42</v>
      </c>
      <c r="H27" s="2"/>
      <c r="I27" s="73">
        <f t="shared" si="1"/>
        <v>0</v>
      </c>
      <c r="K27" s="65"/>
    </row>
    <row r="28" spans="1:11" x14ac:dyDescent="0.3">
      <c r="A28" s="66"/>
      <c r="B28" s="74" t="s">
        <v>73</v>
      </c>
      <c r="C28" s="4" t="s">
        <v>50</v>
      </c>
      <c r="D28" s="67" t="s">
        <v>28</v>
      </c>
      <c r="E28" s="69">
        <v>4</v>
      </c>
      <c r="F28" s="75">
        <v>4873.0375000000004</v>
      </c>
      <c r="G28" s="76">
        <f t="shared" si="0"/>
        <v>19492.150000000001</v>
      </c>
      <c r="H28" s="2"/>
      <c r="I28" s="73">
        <f t="shared" si="1"/>
        <v>0</v>
      </c>
      <c r="K28" s="65"/>
    </row>
    <row r="29" spans="1:11" x14ac:dyDescent="0.3">
      <c r="A29" s="66"/>
      <c r="B29" s="74" t="s">
        <v>74</v>
      </c>
      <c r="C29" s="4" t="s">
        <v>43</v>
      </c>
      <c r="D29" s="67" t="s">
        <v>28</v>
      </c>
      <c r="E29" s="69">
        <v>4</v>
      </c>
      <c r="F29" s="75">
        <v>1954.5250000000001</v>
      </c>
      <c r="G29" s="76">
        <f t="shared" si="0"/>
        <v>7818.1</v>
      </c>
      <c r="H29" s="2"/>
      <c r="I29" s="73">
        <f t="shared" si="1"/>
        <v>0</v>
      </c>
      <c r="K29" s="65"/>
    </row>
    <row r="30" spans="1:11" x14ac:dyDescent="0.3">
      <c r="A30" s="66"/>
      <c r="B30" s="74" t="s">
        <v>75</v>
      </c>
      <c r="C30" s="4" t="s">
        <v>42</v>
      </c>
      <c r="D30" s="67" t="s">
        <v>28</v>
      </c>
      <c r="E30" s="69">
        <v>6</v>
      </c>
      <c r="F30" s="75">
        <v>501.67500000000001</v>
      </c>
      <c r="G30" s="76">
        <f t="shared" si="0"/>
        <v>3010.05</v>
      </c>
      <c r="H30" s="2"/>
      <c r="I30" s="73">
        <f t="shared" si="1"/>
        <v>0</v>
      </c>
      <c r="K30" s="65"/>
    </row>
    <row r="31" spans="1:11" x14ac:dyDescent="0.3">
      <c r="A31" s="66"/>
      <c r="B31" s="74" t="s">
        <v>76</v>
      </c>
      <c r="C31" s="4" t="s">
        <v>40</v>
      </c>
      <c r="D31" s="67" t="s">
        <v>28</v>
      </c>
      <c r="E31" s="69">
        <v>6</v>
      </c>
      <c r="F31" s="75">
        <v>501.66</v>
      </c>
      <c r="G31" s="76">
        <f t="shared" si="0"/>
        <v>3009.96</v>
      </c>
      <c r="H31" s="2"/>
      <c r="I31" s="73">
        <f t="shared" si="1"/>
        <v>0</v>
      </c>
      <c r="K31" s="65"/>
    </row>
    <row r="32" spans="1:11" x14ac:dyDescent="0.3">
      <c r="A32" s="66"/>
      <c r="B32" s="74" t="s">
        <v>77</v>
      </c>
      <c r="C32" s="4" t="s">
        <v>37</v>
      </c>
      <c r="D32" s="67" t="s">
        <v>28</v>
      </c>
      <c r="E32" s="69">
        <v>6</v>
      </c>
      <c r="F32" s="75">
        <v>4765.835</v>
      </c>
      <c r="G32" s="76">
        <f t="shared" si="0"/>
        <v>28595.01</v>
      </c>
      <c r="H32" s="2"/>
      <c r="I32" s="73">
        <f t="shared" si="1"/>
        <v>0</v>
      </c>
      <c r="K32" s="65"/>
    </row>
    <row r="33" spans="1:11" x14ac:dyDescent="0.3">
      <c r="A33" s="66"/>
      <c r="B33" s="74" t="s">
        <v>78</v>
      </c>
      <c r="C33" s="4" t="s">
        <v>42</v>
      </c>
      <c r="D33" s="67" t="s">
        <v>28</v>
      </c>
      <c r="E33" s="69">
        <v>9</v>
      </c>
      <c r="F33" s="75">
        <v>437.65890000000002</v>
      </c>
      <c r="G33" s="76">
        <f t="shared" si="0"/>
        <v>3938.93</v>
      </c>
      <c r="H33" s="2"/>
      <c r="I33" s="73">
        <f t="shared" si="1"/>
        <v>0</v>
      </c>
      <c r="K33" s="65"/>
    </row>
    <row r="34" spans="1:11" x14ac:dyDescent="0.3">
      <c r="A34" s="66"/>
      <c r="B34" s="74" t="s">
        <v>79</v>
      </c>
      <c r="C34" s="4" t="s">
        <v>44</v>
      </c>
      <c r="D34" s="67" t="s">
        <v>28</v>
      </c>
      <c r="E34" s="69">
        <v>6</v>
      </c>
      <c r="F34" s="75">
        <v>1006.61</v>
      </c>
      <c r="G34" s="76">
        <f t="shared" si="0"/>
        <v>6039.66</v>
      </c>
      <c r="H34" s="2"/>
      <c r="I34" s="73">
        <f t="shared" si="1"/>
        <v>0</v>
      </c>
      <c r="K34" s="65"/>
    </row>
    <row r="35" spans="1:11" x14ac:dyDescent="0.3">
      <c r="A35" s="66"/>
      <c r="B35" s="74" t="s">
        <v>80</v>
      </c>
      <c r="C35" s="4" t="s">
        <v>37</v>
      </c>
      <c r="D35" s="67" t="s">
        <v>28</v>
      </c>
      <c r="E35" s="69">
        <v>9</v>
      </c>
      <c r="F35" s="75">
        <v>4776.2433000000001</v>
      </c>
      <c r="G35" s="76">
        <f t="shared" si="0"/>
        <v>42986.19</v>
      </c>
      <c r="H35" s="2"/>
      <c r="I35" s="73">
        <f t="shared" si="1"/>
        <v>0</v>
      </c>
      <c r="K35" s="65"/>
    </row>
    <row r="36" spans="1:11" x14ac:dyDescent="0.3">
      <c r="A36" s="66"/>
      <c r="B36" s="74" t="s">
        <v>81</v>
      </c>
      <c r="C36" s="4" t="s">
        <v>43</v>
      </c>
      <c r="D36" s="67" t="s">
        <v>28</v>
      </c>
      <c r="E36" s="69">
        <v>9</v>
      </c>
      <c r="F36" s="75">
        <v>1006.6178</v>
      </c>
      <c r="G36" s="76">
        <f t="shared" si="0"/>
        <v>9059.56</v>
      </c>
      <c r="H36" s="2"/>
      <c r="I36" s="73">
        <f t="shared" si="1"/>
        <v>0</v>
      </c>
      <c r="K36" s="65"/>
    </row>
    <row r="37" spans="1:11" x14ac:dyDescent="0.3">
      <c r="A37" s="66"/>
      <c r="B37" s="74" t="s">
        <v>82</v>
      </c>
      <c r="C37" s="4" t="s">
        <v>40</v>
      </c>
      <c r="D37" s="67" t="s">
        <v>28</v>
      </c>
      <c r="E37" s="69">
        <v>9</v>
      </c>
      <c r="F37" s="75">
        <v>437.65219999999999</v>
      </c>
      <c r="G37" s="76">
        <f t="shared" si="0"/>
        <v>3938.87</v>
      </c>
      <c r="H37" s="2"/>
      <c r="I37" s="73">
        <f t="shared" si="1"/>
        <v>0</v>
      </c>
      <c r="K37" s="65"/>
    </row>
    <row r="38" spans="1:11" x14ac:dyDescent="0.3">
      <c r="A38" s="66"/>
      <c r="B38" s="74" t="s">
        <v>83</v>
      </c>
      <c r="C38" s="4" t="s">
        <v>45</v>
      </c>
      <c r="D38" s="67" t="s">
        <v>28</v>
      </c>
      <c r="E38" s="69">
        <v>9</v>
      </c>
      <c r="F38" s="75">
        <v>1531.8133</v>
      </c>
      <c r="G38" s="76">
        <f t="shared" si="0"/>
        <v>13786.32</v>
      </c>
      <c r="H38" s="2"/>
      <c r="I38" s="73">
        <f t="shared" si="1"/>
        <v>0</v>
      </c>
      <c r="K38" s="65"/>
    </row>
    <row r="39" spans="1:11" x14ac:dyDescent="0.3">
      <c r="A39" s="66"/>
      <c r="B39" s="74" t="s">
        <v>84</v>
      </c>
      <c r="C39" s="4" t="s">
        <v>43</v>
      </c>
      <c r="D39" s="67" t="s">
        <v>28</v>
      </c>
      <c r="E39" s="69">
        <v>2</v>
      </c>
      <c r="F39" s="75">
        <v>1219.1300000000001</v>
      </c>
      <c r="G39" s="76">
        <f t="shared" si="0"/>
        <v>2438.2600000000002</v>
      </c>
      <c r="H39" s="2"/>
      <c r="I39" s="73">
        <f t="shared" si="1"/>
        <v>0</v>
      </c>
      <c r="K39" s="65"/>
    </row>
    <row r="40" spans="1:11" x14ac:dyDescent="0.3">
      <c r="A40" s="66"/>
      <c r="B40" s="74" t="s">
        <v>85</v>
      </c>
      <c r="C40" s="4" t="s">
        <v>46</v>
      </c>
      <c r="D40" s="67" t="s">
        <v>28</v>
      </c>
      <c r="E40" s="69">
        <v>40</v>
      </c>
      <c r="F40" s="75">
        <v>41.572800000000001</v>
      </c>
      <c r="G40" s="76">
        <f t="shared" si="0"/>
        <v>1662.91</v>
      </c>
      <c r="H40" s="2"/>
      <c r="I40" s="73">
        <f t="shared" si="1"/>
        <v>0</v>
      </c>
      <c r="K40" s="65"/>
    </row>
    <row r="41" spans="1:11" x14ac:dyDescent="0.3">
      <c r="A41" s="66"/>
      <c r="B41" s="74" t="s">
        <v>86</v>
      </c>
      <c r="C41" s="4" t="s">
        <v>43</v>
      </c>
      <c r="D41" s="67" t="s">
        <v>28</v>
      </c>
      <c r="E41" s="69">
        <v>4</v>
      </c>
      <c r="F41" s="75">
        <v>1214.7850000000001</v>
      </c>
      <c r="G41" s="76">
        <f t="shared" si="0"/>
        <v>4859.1400000000003</v>
      </c>
      <c r="H41" s="2"/>
      <c r="I41" s="73">
        <f t="shared" si="1"/>
        <v>0</v>
      </c>
      <c r="K41" s="65"/>
    </row>
    <row r="42" spans="1:11" x14ac:dyDescent="0.3">
      <c r="A42" s="66"/>
      <c r="B42" s="74" t="s">
        <v>87</v>
      </c>
      <c r="C42" s="4" t="s">
        <v>47</v>
      </c>
      <c r="D42" s="67" t="s">
        <v>28</v>
      </c>
      <c r="E42" s="69">
        <v>4</v>
      </c>
      <c r="F42" s="75">
        <v>3169</v>
      </c>
      <c r="G42" s="76">
        <f t="shared" si="0"/>
        <v>12676</v>
      </c>
      <c r="H42" s="2"/>
      <c r="I42" s="73">
        <f t="shared" si="1"/>
        <v>0</v>
      </c>
      <c r="K42" s="65"/>
    </row>
    <row r="43" spans="1:11" x14ac:dyDescent="0.3">
      <c r="A43" s="66"/>
      <c r="B43" s="74" t="s">
        <v>88</v>
      </c>
      <c r="C43" s="4" t="s">
        <v>34</v>
      </c>
      <c r="D43" s="67" t="s">
        <v>28</v>
      </c>
      <c r="E43" s="69">
        <v>100</v>
      </c>
      <c r="F43" s="75">
        <v>100.3498</v>
      </c>
      <c r="G43" s="76">
        <f t="shared" si="0"/>
        <v>10034.98</v>
      </c>
      <c r="H43" s="2"/>
      <c r="I43" s="73">
        <f t="shared" si="1"/>
        <v>0</v>
      </c>
      <c r="K43" s="65"/>
    </row>
    <row r="44" spans="1:11" x14ac:dyDescent="0.3">
      <c r="A44" s="66"/>
      <c r="B44" s="74" t="s">
        <v>89</v>
      </c>
      <c r="C44" s="4" t="s">
        <v>48</v>
      </c>
      <c r="D44" s="67" t="s">
        <v>28</v>
      </c>
      <c r="E44" s="69">
        <v>50</v>
      </c>
      <c r="F44" s="75">
        <v>24.2956</v>
      </c>
      <c r="G44" s="76">
        <f t="shared" si="0"/>
        <v>1214.78</v>
      </c>
      <c r="H44" s="2"/>
      <c r="I44" s="73">
        <f t="shared" si="1"/>
        <v>0</v>
      </c>
      <c r="K44" s="65"/>
    </row>
    <row r="45" spans="1:11" x14ac:dyDescent="0.3">
      <c r="A45" s="66"/>
      <c r="B45" s="74" t="s">
        <v>90</v>
      </c>
      <c r="C45" s="4" t="s">
        <v>37</v>
      </c>
      <c r="D45" s="67" t="s">
        <v>28</v>
      </c>
      <c r="E45" s="69">
        <v>11</v>
      </c>
      <c r="F45" s="75">
        <v>5017.5945000000002</v>
      </c>
      <c r="G45" s="76">
        <f t="shared" si="0"/>
        <v>55193.54</v>
      </c>
      <c r="H45" s="2"/>
      <c r="I45" s="73">
        <f t="shared" si="1"/>
        <v>0</v>
      </c>
      <c r="K45" s="65"/>
    </row>
    <row r="46" spans="1:11" x14ac:dyDescent="0.3">
      <c r="A46" s="66"/>
      <c r="B46" s="74" t="s">
        <v>91</v>
      </c>
      <c r="C46" s="4" t="s">
        <v>51</v>
      </c>
      <c r="D46" s="67" t="s">
        <v>28</v>
      </c>
      <c r="E46" s="69">
        <v>50</v>
      </c>
      <c r="F46" s="75">
        <v>95.068200000000004</v>
      </c>
      <c r="G46" s="76">
        <f t="shared" si="0"/>
        <v>4753.41</v>
      </c>
      <c r="H46" s="2"/>
      <c r="I46" s="73">
        <f t="shared" si="1"/>
        <v>0</v>
      </c>
      <c r="K46" s="65"/>
    </row>
    <row r="47" spans="1:11" x14ac:dyDescent="0.3">
      <c r="A47" s="66"/>
      <c r="B47" s="74" t="s">
        <v>92</v>
      </c>
      <c r="C47" s="4" t="s">
        <v>43</v>
      </c>
      <c r="D47" s="67" t="s">
        <v>28</v>
      </c>
      <c r="E47" s="69">
        <v>1</v>
      </c>
      <c r="F47" s="75">
        <v>2108.4699999999998</v>
      </c>
      <c r="G47" s="76">
        <f t="shared" si="0"/>
        <v>2108.4699999999998</v>
      </c>
      <c r="H47" s="2"/>
      <c r="I47" s="73">
        <f t="shared" si="1"/>
        <v>0</v>
      </c>
      <c r="K47" s="65"/>
    </row>
    <row r="48" spans="1:11" x14ac:dyDescent="0.3">
      <c r="A48" s="66"/>
      <c r="B48" s="74" t="s">
        <v>93</v>
      </c>
      <c r="C48" s="4" t="s">
        <v>37</v>
      </c>
      <c r="D48" s="67" t="s">
        <v>28</v>
      </c>
      <c r="E48" s="69">
        <v>15</v>
      </c>
      <c r="F48" s="75">
        <v>7753.3492999999999</v>
      </c>
      <c r="G48" s="76">
        <f t="shared" si="0"/>
        <v>116300.24</v>
      </c>
      <c r="H48" s="2"/>
      <c r="I48" s="73">
        <f t="shared" si="1"/>
        <v>0</v>
      </c>
      <c r="K48" s="65"/>
    </row>
    <row r="49" spans="1:11" x14ac:dyDescent="0.3">
      <c r="A49" s="66"/>
      <c r="B49" s="74" t="s">
        <v>94</v>
      </c>
      <c r="C49" s="4" t="s">
        <v>52</v>
      </c>
      <c r="D49" s="67" t="s">
        <v>28</v>
      </c>
      <c r="E49" s="69">
        <v>32</v>
      </c>
      <c r="F49" s="75">
        <v>16.196899999999999</v>
      </c>
      <c r="G49" s="76">
        <f t="shared" si="0"/>
        <v>518.29999999999995</v>
      </c>
      <c r="H49" s="2"/>
      <c r="I49" s="73">
        <f t="shared" si="1"/>
        <v>0</v>
      </c>
      <c r="K49" s="65"/>
    </row>
    <row r="50" spans="1:11" x14ac:dyDescent="0.3">
      <c r="A50" s="66"/>
      <c r="B50" s="74" t="s">
        <v>95</v>
      </c>
      <c r="C50" s="4" t="s">
        <v>53</v>
      </c>
      <c r="D50" s="67" t="s">
        <v>28</v>
      </c>
      <c r="E50" s="69">
        <v>5</v>
      </c>
      <c r="F50" s="75">
        <v>4135.0140000000001</v>
      </c>
      <c r="G50" s="76">
        <f t="shared" si="0"/>
        <v>20675.07</v>
      </c>
      <c r="H50" s="2"/>
      <c r="I50" s="73">
        <f t="shared" si="1"/>
        <v>0</v>
      </c>
      <c r="K50" s="65"/>
    </row>
    <row r="51" spans="1:11" x14ac:dyDescent="0.3">
      <c r="A51" s="66"/>
      <c r="B51" s="74" t="s">
        <v>96</v>
      </c>
      <c r="C51" s="4" t="s">
        <v>40</v>
      </c>
      <c r="D51" s="67" t="s">
        <v>28</v>
      </c>
      <c r="E51" s="69">
        <v>12</v>
      </c>
      <c r="F51" s="75">
        <v>521.67579999999998</v>
      </c>
      <c r="G51" s="76">
        <f t="shared" si="0"/>
        <v>6260.11</v>
      </c>
      <c r="H51" s="2"/>
      <c r="I51" s="73">
        <f t="shared" si="1"/>
        <v>0</v>
      </c>
      <c r="K51" s="65"/>
    </row>
    <row r="52" spans="1:11" x14ac:dyDescent="0.3">
      <c r="A52" s="66"/>
      <c r="B52" s="74" t="s">
        <v>97</v>
      </c>
      <c r="C52" s="4" t="s">
        <v>43</v>
      </c>
      <c r="D52" s="67" t="s">
        <v>28</v>
      </c>
      <c r="E52" s="69">
        <v>7</v>
      </c>
      <c r="F52" s="75">
        <v>1203.1342999999999</v>
      </c>
      <c r="G52" s="76">
        <f t="shared" si="0"/>
        <v>8421.94</v>
      </c>
      <c r="H52" s="2"/>
      <c r="I52" s="73">
        <f t="shared" si="1"/>
        <v>0</v>
      </c>
      <c r="K52" s="65"/>
    </row>
    <row r="53" spans="1:11" x14ac:dyDescent="0.3">
      <c r="A53" s="66"/>
      <c r="B53" s="74" t="s">
        <v>98</v>
      </c>
      <c r="C53" s="4" t="s">
        <v>49</v>
      </c>
      <c r="D53" s="67" t="s">
        <v>28</v>
      </c>
      <c r="E53" s="69">
        <v>6</v>
      </c>
      <c r="F53" s="75">
        <v>3069.13</v>
      </c>
      <c r="G53" s="76">
        <f t="shared" si="0"/>
        <v>18414.78</v>
      </c>
      <c r="H53" s="2"/>
      <c r="I53" s="73">
        <f t="shared" si="1"/>
        <v>0</v>
      </c>
      <c r="K53" s="65"/>
    </row>
    <row r="54" spans="1:11" x14ac:dyDescent="0.3">
      <c r="A54" s="66"/>
      <c r="B54" s="74" t="s">
        <v>99</v>
      </c>
      <c r="C54" s="4" t="s">
        <v>42</v>
      </c>
      <c r="D54" s="67" t="s">
        <v>28</v>
      </c>
      <c r="E54" s="69">
        <v>15</v>
      </c>
      <c r="F54" s="75">
        <v>507.48</v>
      </c>
      <c r="G54" s="76">
        <f t="shared" si="0"/>
        <v>7612.2</v>
      </c>
      <c r="H54" s="2"/>
      <c r="I54" s="73">
        <f t="shared" si="1"/>
        <v>0</v>
      </c>
      <c r="K54" s="65"/>
    </row>
    <row r="55" spans="1:11" x14ac:dyDescent="0.3">
      <c r="A55" s="66"/>
      <c r="B55" s="74" t="s">
        <v>100</v>
      </c>
      <c r="C55" s="4" t="s">
        <v>40</v>
      </c>
      <c r="D55" s="67" t="s">
        <v>28</v>
      </c>
      <c r="E55" s="69">
        <v>6</v>
      </c>
      <c r="F55" s="75">
        <v>961.55330000000004</v>
      </c>
      <c r="G55" s="76">
        <f t="shared" si="0"/>
        <v>5769.32</v>
      </c>
      <c r="H55" s="2"/>
      <c r="I55" s="73">
        <f t="shared" si="1"/>
        <v>0</v>
      </c>
      <c r="K55" s="65"/>
    </row>
    <row r="56" spans="1:11" x14ac:dyDescent="0.3">
      <c r="A56" s="66"/>
      <c r="B56" s="74" t="s">
        <v>101</v>
      </c>
      <c r="C56" s="4" t="s">
        <v>45</v>
      </c>
      <c r="D56" s="67" t="s">
        <v>28</v>
      </c>
      <c r="E56" s="69">
        <v>6</v>
      </c>
      <c r="F56" s="75">
        <v>2243.625</v>
      </c>
      <c r="G56" s="76">
        <f t="shared" si="0"/>
        <v>13461.75</v>
      </c>
      <c r="H56" s="2"/>
      <c r="I56" s="73">
        <f t="shared" si="1"/>
        <v>0</v>
      </c>
      <c r="K56" s="65"/>
    </row>
    <row r="57" spans="1:11" x14ac:dyDescent="0.3">
      <c r="A57" s="66"/>
      <c r="B57" s="74" t="s">
        <v>102</v>
      </c>
      <c r="C57" s="4" t="s">
        <v>49</v>
      </c>
      <c r="D57" s="67" t="s">
        <v>28</v>
      </c>
      <c r="E57" s="69">
        <v>6</v>
      </c>
      <c r="F57" s="75">
        <v>2948.7649999999999</v>
      </c>
      <c r="G57" s="76">
        <f t="shared" si="0"/>
        <v>17692.59</v>
      </c>
      <c r="H57" s="2"/>
      <c r="I57" s="73">
        <f t="shared" si="1"/>
        <v>0</v>
      </c>
      <c r="K57" s="65"/>
    </row>
    <row r="58" spans="1:11" x14ac:dyDescent="0.3">
      <c r="A58" s="66"/>
      <c r="B58" s="74" t="s">
        <v>103</v>
      </c>
      <c r="C58" s="4" t="s">
        <v>42</v>
      </c>
      <c r="D58" s="67" t="s">
        <v>28</v>
      </c>
      <c r="E58" s="69">
        <v>6</v>
      </c>
      <c r="F58" s="75">
        <v>641.03830000000005</v>
      </c>
      <c r="G58" s="76">
        <f t="shared" si="0"/>
        <v>3846.23</v>
      </c>
      <c r="H58" s="2"/>
      <c r="I58" s="73">
        <f t="shared" si="1"/>
        <v>0</v>
      </c>
      <c r="K58" s="65"/>
    </row>
    <row r="59" spans="1:11" x14ac:dyDescent="0.3">
      <c r="A59" s="66"/>
      <c r="B59" s="74" t="s">
        <v>104</v>
      </c>
      <c r="C59" s="78" t="s">
        <v>54</v>
      </c>
      <c r="D59" s="67" t="s">
        <v>28</v>
      </c>
      <c r="E59" s="69">
        <v>10</v>
      </c>
      <c r="F59" s="75">
        <v>1609.9259999999999</v>
      </c>
      <c r="G59" s="76">
        <f t="shared" si="0"/>
        <v>16099.26</v>
      </c>
      <c r="H59" s="2"/>
      <c r="I59" s="73">
        <f t="shared" si="1"/>
        <v>0</v>
      </c>
      <c r="K59" s="65"/>
    </row>
    <row r="60" spans="1:11" x14ac:dyDescent="0.3">
      <c r="A60" s="66"/>
      <c r="B60" s="74" t="s">
        <v>105</v>
      </c>
      <c r="C60" s="78" t="s">
        <v>55</v>
      </c>
      <c r="D60" s="67" t="s">
        <v>28</v>
      </c>
      <c r="E60" s="69">
        <v>44</v>
      </c>
      <c r="F60" s="75">
        <v>21.6068</v>
      </c>
      <c r="G60" s="76">
        <f t="shared" si="0"/>
        <v>950.7</v>
      </c>
      <c r="H60" s="2"/>
      <c r="I60" s="73">
        <f t="shared" si="1"/>
        <v>0</v>
      </c>
      <c r="K60" s="65"/>
    </row>
    <row r="61" spans="1:11" x14ac:dyDescent="0.3">
      <c r="A61" s="66"/>
      <c r="B61" s="74" t="s">
        <v>106</v>
      </c>
      <c r="C61" s="78" t="s">
        <v>56</v>
      </c>
      <c r="D61" s="67" t="s">
        <v>28</v>
      </c>
      <c r="E61" s="69">
        <v>100</v>
      </c>
      <c r="F61" s="75">
        <v>7.9442000000000004</v>
      </c>
      <c r="G61" s="76">
        <f t="shared" si="0"/>
        <v>794.42</v>
      </c>
      <c r="H61" s="2"/>
      <c r="I61" s="73">
        <f t="shared" si="1"/>
        <v>0</v>
      </c>
      <c r="K61" s="65"/>
    </row>
    <row r="62" spans="1:11" x14ac:dyDescent="0.3">
      <c r="A62" s="66" t="s">
        <v>33</v>
      </c>
      <c r="B62" s="67" t="s">
        <v>107</v>
      </c>
      <c r="C62" s="68" t="s">
        <v>147</v>
      </c>
      <c r="D62" s="67"/>
      <c r="E62" s="69"/>
      <c r="F62" s="75"/>
      <c r="G62" s="76"/>
      <c r="H62" s="77"/>
      <c r="I62" s="73"/>
      <c r="K62" s="65"/>
    </row>
    <row r="63" spans="1:11" x14ac:dyDescent="0.3">
      <c r="A63" s="66"/>
      <c r="B63" s="74" t="s">
        <v>108</v>
      </c>
      <c r="C63" s="4" t="s">
        <v>34</v>
      </c>
      <c r="D63" s="67" t="s">
        <v>28</v>
      </c>
      <c r="E63" s="69">
        <v>24</v>
      </c>
      <c r="F63" s="75">
        <v>197.8338</v>
      </c>
      <c r="G63" s="76">
        <f t="shared" ref="G63:G123" si="2">ROUND(E63*F63,2)</f>
        <v>4748.01</v>
      </c>
      <c r="H63" s="2"/>
      <c r="I63" s="73">
        <f t="shared" si="1"/>
        <v>0</v>
      </c>
      <c r="K63" s="65"/>
    </row>
    <row r="64" spans="1:11" x14ac:dyDescent="0.3">
      <c r="A64" s="66"/>
      <c r="B64" s="74" t="s">
        <v>109</v>
      </c>
      <c r="C64" s="4" t="s">
        <v>35</v>
      </c>
      <c r="D64" s="67" t="s">
        <v>28</v>
      </c>
      <c r="E64" s="69">
        <v>2</v>
      </c>
      <c r="F64" s="75">
        <v>3030.17</v>
      </c>
      <c r="G64" s="76">
        <f t="shared" si="2"/>
        <v>6060.34</v>
      </c>
      <c r="H64" s="2"/>
      <c r="I64" s="73">
        <f t="shared" si="1"/>
        <v>0</v>
      </c>
      <c r="K64" s="65"/>
    </row>
    <row r="65" spans="1:11" x14ac:dyDescent="0.3">
      <c r="A65" s="66"/>
      <c r="B65" s="74" t="s">
        <v>110</v>
      </c>
      <c r="C65" s="4" t="s">
        <v>36</v>
      </c>
      <c r="D65" s="67" t="s">
        <v>28</v>
      </c>
      <c r="E65" s="69">
        <v>10</v>
      </c>
      <c r="F65" s="75">
        <v>77.236999999999995</v>
      </c>
      <c r="G65" s="76">
        <f t="shared" si="2"/>
        <v>772.37</v>
      </c>
      <c r="H65" s="2"/>
      <c r="I65" s="73">
        <f t="shared" si="1"/>
        <v>0</v>
      </c>
      <c r="K65" s="65"/>
    </row>
    <row r="66" spans="1:11" x14ac:dyDescent="0.3">
      <c r="A66" s="79"/>
      <c r="B66" s="74" t="s">
        <v>111</v>
      </c>
      <c r="C66" s="4" t="s">
        <v>34</v>
      </c>
      <c r="D66" s="67" t="s">
        <v>28</v>
      </c>
      <c r="E66" s="69">
        <v>25</v>
      </c>
      <c r="F66" s="75">
        <v>124.28400000000001</v>
      </c>
      <c r="G66" s="76">
        <f t="shared" si="2"/>
        <v>3107.1</v>
      </c>
      <c r="H66" s="2"/>
      <c r="I66" s="73">
        <f t="shared" si="1"/>
        <v>0</v>
      </c>
      <c r="K66" s="65"/>
    </row>
    <row r="67" spans="1:11" x14ac:dyDescent="0.3">
      <c r="A67" s="79"/>
      <c r="B67" s="74" t="s">
        <v>112</v>
      </c>
      <c r="C67" s="4" t="s">
        <v>37</v>
      </c>
      <c r="D67" s="67" t="s">
        <v>28</v>
      </c>
      <c r="E67" s="69">
        <v>3</v>
      </c>
      <c r="F67" s="75">
        <v>6214.05</v>
      </c>
      <c r="G67" s="76">
        <f t="shared" si="2"/>
        <v>18642.150000000001</v>
      </c>
      <c r="H67" s="2"/>
      <c r="I67" s="73">
        <f t="shared" si="1"/>
        <v>0</v>
      </c>
      <c r="K67" s="65"/>
    </row>
    <row r="68" spans="1:11" x14ac:dyDescent="0.3">
      <c r="A68" s="79"/>
      <c r="B68" s="74" t="s">
        <v>113</v>
      </c>
      <c r="C68" s="4" t="s">
        <v>34</v>
      </c>
      <c r="D68" s="67" t="s">
        <v>28</v>
      </c>
      <c r="E68" s="69">
        <v>25</v>
      </c>
      <c r="F68" s="75">
        <v>194.7336</v>
      </c>
      <c r="G68" s="76">
        <f t="shared" si="2"/>
        <v>4868.34</v>
      </c>
      <c r="H68" s="2"/>
      <c r="I68" s="73">
        <f t="shared" si="1"/>
        <v>0</v>
      </c>
      <c r="K68" s="65"/>
    </row>
    <row r="69" spans="1:11" x14ac:dyDescent="0.3">
      <c r="A69" s="79"/>
      <c r="B69" s="74" t="s">
        <v>114</v>
      </c>
      <c r="C69" s="4" t="s">
        <v>38</v>
      </c>
      <c r="D69" s="67" t="s">
        <v>28</v>
      </c>
      <c r="E69" s="69">
        <v>150</v>
      </c>
      <c r="F69" s="75">
        <v>9.2086000000000006</v>
      </c>
      <c r="G69" s="76">
        <f t="shared" si="2"/>
        <v>1381.29</v>
      </c>
      <c r="H69" s="2"/>
      <c r="I69" s="73">
        <f t="shared" si="1"/>
        <v>0</v>
      </c>
      <c r="K69" s="65"/>
    </row>
    <row r="70" spans="1:11" x14ac:dyDescent="0.3">
      <c r="A70" s="79"/>
      <c r="B70" s="74" t="s">
        <v>115</v>
      </c>
      <c r="C70" s="4" t="s">
        <v>37</v>
      </c>
      <c r="D70" s="67" t="s">
        <v>28</v>
      </c>
      <c r="E70" s="69">
        <v>2</v>
      </c>
      <c r="F70" s="75">
        <v>6919.11</v>
      </c>
      <c r="G70" s="76">
        <f t="shared" si="2"/>
        <v>13838.22</v>
      </c>
      <c r="H70" s="2"/>
      <c r="I70" s="73">
        <f t="shared" si="1"/>
        <v>0</v>
      </c>
      <c r="K70" s="65"/>
    </row>
    <row r="71" spans="1:11" x14ac:dyDescent="0.3">
      <c r="A71" s="79"/>
      <c r="B71" s="74" t="s">
        <v>116</v>
      </c>
      <c r="C71" s="4" t="s">
        <v>39</v>
      </c>
      <c r="D71" s="67" t="s">
        <v>28</v>
      </c>
      <c r="E71" s="69">
        <v>21</v>
      </c>
      <c r="F71" s="75">
        <v>10.3805</v>
      </c>
      <c r="G71" s="76">
        <f t="shared" si="2"/>
        <v>217.99</v>
      </c>
      <c r="H71" s="2"/>
      <c r="I71" s="73">
        <f t="shared" si="1"/>
        <v>0</v>
      </c>
      <c r="K71" s="65"/>
    </row>
    <row r="72" spans="1:11" x14ac:dyDescent="0.3">
      <c r="A72" s="79"/>
      <c r="B72" s="74" t="s">
        <v>117</v>
      </c>
      <c r="C72" s="4" t="s">
        <v>42</v>
      </c>
      <c r="D72" s="67" t="s">
        <v>28</v>
      </c>
      <c r="E72" s="69">
        <v>9</v>
      </c>
      <c r="F72" s="75">
        <v>518.93110000000001</v>
      </c>
      <c r="G72" s="76">
        <f t="shared" si="2"/>
        <v>4670.38</v>
      </c>
      <c r="H72" s="2"/>
      <c r="I72" s="73">
        <f t="shared" si="1"/>
        <v>0</v>
      </c>
      <c r="K72" s="65"/>
    </row>
    <row r="73" spans="1:11" x14ac:dyDescent="0.3">
      <c r="A73" s="79"/>
      <c r="B73" s="74" t="s">
        <v>118</v>
      </c>
      <c r="C73" s="4" t="s">
        <v>41</v>
      </c>
      <c r="D73" s="67" t="s">
        <v>28</v>
      </c>
      <c r="E73" s="69">
        <v>21</v>
      </c>
      <c r="F73" s="75">
        <v>10.3805</v>
      </c>
      <c r="G73" s="76">
        <f t="shared" si="2"/>
        <v>217.99</v>
      </c>
      <c r="H73" s="2"/>
      <c r="I73" s="73">
        <f t="shared" si="1"/>
        <v>0</v>
      </c>
      <c r="K73" s="65"/>
    </row>
    <row r="74" spans="1:11" x14ac:dyDescent="0.3">
      <c r="A74" s="79"/>
      <c r="B74" s="74" t="s">
        <v>119</v>
      </c>
      <c r="C74" s="4" t="s">
        <v>40</v>
      </c>
      <c r="D74" s="67" t="s">
        <v>28</v>
      </c>
      <c r="E74" s="69">
        <v>9</v>
      </c>
      <c r="F74" s="75">
        <v>518.93110000000001</v>
      </c>
      <c r="G74" s="76">
        <f t="shared" si="2"/>
        <v>4670.38</v>
      </c>
      <c r="H74" s="2"/>
      <c r="I74" s="73">
        <f t="shared" si="1"/>
        <v>0</v>
      </c>
      <c r="K74" s="65"/>
    </row>
    <row r="75" spans="1:11" x14ac:dyDescent="0.3">
      <c r="A75" s="79"/>
      <c r="B75" s="74" t="s">
        <v>120</v>
      </c>
      <c r="C75" s="4" t="s">
        <v>38</v>
      </c>
      <c r="D75" s="67" t="s">
        <v>28</v>
      </c>
      <c r="E75" s="69">
        <v>150</v>
      </c>
      <c r="F75" s="75">
        <v>8.7147000000000006</v>
      </c>
      <c r="G75" s="76">
        <f t="shared" si="2"/>
        <v>1307.21</v>
      </c>
      <c r="H75" s="2"/>
      <c r="I75" s="73">
        <f t="shared" si="1"/>
        <v>0</v>
      </c>
      <c r="K75" s="65"/>
    </row>
    <row r="76" spans="1:11" x14ac:dyDescent="0.3">
      <c r="A76" s="79"/>
      <c r="B76" s="74" t="s">
        <v>121</v>
      </c>
      <c r="C76" s="4" t="s">
        <v>37</v>
      </c>
      <c r="D76" s="67" t="s">
        <v>28</v>
      </c>
      <c r="E76" s="69">
        <v>7</v>
      </c>
      <c r="F76" s="75">
        <v>6181.06</v>
      </c>
      <c r="G76" s="76">
        <f t="shared" si="2"/>
        <v>43267.42</v>
      </c>
      <c r="H76" s="2"/>
      <c r="I76" s="73">
        <f t="shared" si="1"/>
        <v>0</v>
      </c>
      <c r="K76" s="65"/>
    </row>
    <row r="77" spans="1:11" x14ac:dyDescent="0.3">
      <c r="A77" s="79"/>
      <c r="B77" s="74" t="s">
        <v>122</v>
      </c>
      <c r="C77" s="4" t="s">
        <v>50</v>
      </c>
      <c r="D77" s="67" t="s">
        <v>28</v>
      </c>
      <c r="E77" s="69">
        <v>4</v>
      </c>
      <c r="F77" s="75">
        <v>4873.0375000000004</v>
      </c>
      <c r="G77" s="76">
        <f t="shared" si="2"/>
        <v>19492.150000000001</v>
      </c>
      <c r="H77" s="2"/>
      <c r="I77" s="73">
        <f t="shared" si="1"/>
        <v>0</v>
      </c>
      <c r="K77" s="65"/>
    </row>
    <row r="78" spans="1:11" x14ac:dyDescent="0.3">
      <c r="A78" s="79"/>
      <c r="B78" s="74" t="s">
        <v>123</v>
      </c>
      <c r="C78" s="4" t="s">
        <v>43</v>
      </c>
      <c r="D78" s="67" t="s">
        <v>28</v>
      </c>
      <c r="E78" s="69">
        <v>4</v>
      </c>
      <c r="F78" s="75">
        <v>1954.5250000000001</v>
      </c>
      <c r="G78" s="76">
        <f t="shared" si="2"/>
        <v>7818.1</v>
      </c>
      <c r="H78" s="2"/>
      <c r="I78" s="73">
        <f t="shared" ref="I78:I110" si="3">ROUND(E78*H78,2)</f>
        <v>0</v>
      </c>
      <c r="K78" s="65"/>
    </row>
    <row r="79" spans="1:11" x14ac:dyDescent="0.3">
      <c r="A79" s="79"/>
      <c r="B79" s="74" t="s">
        <v>124</v>
      </c>
      <c r="C79" s="4" t="s">
        <v>42</v>
      </c>
      <c r="D79" s="67" t="s">
        <v>28</v>
      </c>
      <c r="E79" s="69">
        <v>6</v>
      </c>
      <c r="F79" s="75">
        <v>501.67500000000001</v>
      </c>
      <c r="G79" s="76">
        <f t="shared" si="2"/>
        <v>3010.05</v>
      </c>
      <c r="H79" s="2"/>
      <c r="I79" s="73">
        <f t="shared" si="3"/>
        <v>0</v>
      </c>
      <c r="K79" s="65"/>
    </row>
    <row r="80" spans="1:11" x14ac:dyDescent="0.3">
      <c r="A80" s="79"/>
      <c r="B80" s="74" t="s">
        <v>125</v>
      </c>
      <c r="C80" s="4" t="s">
        <v>40</v>
      </c>
      <c r="D80" s="67" t="s">
        <v>28</v>
      </c>
      <c r="E80" s="69">
        <v>6</v>
      </c>
      <c r="F80" s="75">
        <v>501.66</v>
      </c>
      <c r="G80" s="76">
        <f t="shared" si="2"/>
        <v>3009.96</v>
      </c>
      <c r="H80" s="2"/>
      <c r="I80" s="73">
        <f t="shared" si="3"/>
        <v>0</v>
      </c>
      <c r="K80" s="65"/>
    </row>
    <row r="81" spans="1:11" x14ac:dyDescent="0.3">
      <c r="A81" s="79"/>
      <c r="B81" s="74" t="s">
        <v>126</v>
      </c>
      <c r="C81" s="4" t="s">
        <v>37</v>
      </c>
      <c r="D81" s="67" t="s">
        <v>28</v>
      </c>
      <c r="E81" s="69">
        <v>6</v>
      </c>
      <c r="F81" s="75">
        <v>4765.835</v>
      </c>
      <c r="G81" s="76">
        <f t="shared" si="2"/>
        <v>28595.01</v>
      </c>
      <c r="H81" s="2"/>
      <c r="I81" s="73">
        <f t="shared" si="3"/>
        <v>0</v>
      </c>
      <c r="K81" s="65"/>
    </row>
    <row r="82" spans="1:11" x14ac:dyDescent="0.3">
      <c r="A82" s="79"/>
      <c r="B82" s="74" t="s">
        <v>127</v>
      </c>
      <c r="C82" s="4" t="s">
        <v>42</v>
      </c>
      <c r="D82" s="67" t="s">
        <v>28</v>
      </c>
      <c r="E82" s="69">
        <v>9</v>
      </c>
      <c r="F82" s="75">
        <v>437.65890000000002</v>
      </c>
      <c r="G82" s="76">
        <f t="shared" si="2"/>
        <v>3938.93</v>
      </c>
      <c r="H82" s="2"/>
      <c r="I82" s="73">
        <f t="shared" si="3"/>
        <v>0</v>
      </c>
      <c r="K82" s="65"/>
    </row>
    <row r="83" spans="1:11" x14ac:dyDescent="0.3">
      <c r="A83" s="79"/>
      <c r="B83" s="74" t="s">
        <v>128</v>
      </c>
      <c r="C83" s="4" t="s">
        <v>44</v>
      </c>
      <c r="D83" s="67" t="s">
        <v>28</v>
      </c>
      <c r="E83" s="69">
        <v>6</v>
      </c>
      <c r="F83" s="75">
        <v>1006.61</v>
      </c>
      <c r="G83" s="76">
        <f t="shared" si="2"/>
        <v>6039.66</v>
      </c>
      <c r="H83" s="2"/>
      <c r="I83" s="73">
        <f t="shared" si="3"/>
        <v>0</v>
      </c>
      <c r="K83" s="65"/>
    </row>
    <row r="84" spans="1:11" x14ac:dyDescent="0.3">
      <c r="A84" s="79"/>
      <c r="B84" s="74" t="s">
        <v>129</v>
      </c>
      <c r="C84" s="4" t="s">
        <v>37</v>
      </c>
      <c r="D84" s="67" t="s">
        <v>28</v>
      </c>
      <c r="E84" s="69">
        <v>9</v>
      </c>
      <c r="F84" s="75">
        <v>4776.2433000000001</v>
      </c>
      <c r="G84" s="76">
        <f t="shared" si="2"/>
        <v>42986.19</v>
      </c>
      <c r="H84" s="2"/>
      <c r="I84" s="73">
        <f t="shared" si="3"/>
        <v>0</v>
      </c>
      <c r="K84" s="65"/>
    </row>
    <row r="85" spans="1:11" x14ac:dyDescent="0.3">
      <c r="A85" s="79"/>
      <c r="B85" s="74" t="s">
        <v>130</v>
      </c>
      <c r="C85" s="4" t="s">
        <v>43</v>
      </c>
      <c r="D85" s="67" t="s">
        <v>28</v>
      </c>
      <c r="E85" s="69">
        <v>9</v>
      </c>
      <c r="F85" s="75">
        <v>1006.6178</v>
      </c>
      <c r="G85" s="76">
        <f t="shared" si="2"/>
        <v>9059.56</v>
      </c>
      <c r="H85" s="2"/>
      <c r="I85" s="73">
        <f t="shared" si="3"/>
        <v>0</v>
      </c>
      <c r="K85" s="65"/>
    </row>
    <row r="86" spans="1:11" x14ac:dyDescent="0.3">
      <c r="A86" s="79"/>
      <c r="B86" s="74" t="s">
        <v>131</v>
      </c>
      <c r="C86" s="4" t="s">
        <v>40</v>
      </c>
      <c r="D86" s="67" t="s">
        <v>28</v>
      </c>
      <c r="E86" s="69">
        <v>9</v>
      </c>
      <c r="F86" s="75">
        <v>437.65219999999999</v>
      </c>
      <c r="G86" s="76">
        <f t="shared" si="2"/>
        <v>3938.87</v>
      </c>
      <c r="H86" s="2"/>
      <c r="I86" s="73">
        <f t="shared" si="3"/>
        <v>0</v>
      </c>
      <c r="K86" s="65"/>
    </row>
    <row r="87" spans="1:11" x14ac:dyDescent="0.3">
      <c r="A87" s="79"/>
      <c r="B87" s="74" t="s">
        <v>132</v>
      </c>
      <c r="C87" s="4" t="s">
        <v>45</v>
      </c>
      <c r="D87" s="67" t="s">
        <v>28</v>
      </c>
      <c r="E87" s="69">
        <v>9</v>
      </c>
      <c r="F87" s="75">
        <v>1531.8133</v>
      </c>
      <c r="G87" s="76">
        <f t="shared" si="2"/>
        <v>13786.32</v>
      </c>
      <c r="H87" s="2"/>
      <c r="I87" s="73">
        <f t="shared" si="3"/>
        <v>0</v>
      </c>
      <c r="K87" s="65"/>
    </row>
    <row r="88" spans="1:11" x14ac:dyDescent="0.3">
      <c r="A88" s="79"/>
      <c r="B88" s="74" t="s">
        <v>133</v>
      </c>
      <c r="C88" s="4" t="s">
        <v>43</v>
      </c>
      <c r="D88" s="67" t="s">
        <v>28</v>
      </c>
      <c r="E88" s="69">
        <v>2</v>
      </c>
      <c r="F88" s="75">
        <v>1219.1300000000001</v>
      </c>
      <c r="G88" s="76">
        <f t="shared" si="2"/>
        <v>2438.2600000000002</v>
      </c>
      <c r="H88" s="2"/>
      <c r="I88" s="73">
        <f t="shared" si="3"/>
        <v>0</v>
      </c>
      <c r="K88" s="65"/>
    </row>
    <row r="89" spans="1:11" x14ac:dyDescent="0.3">
      <c r="A89" s="79"/>
      <c r="B89" s="74" t="s">
        <v>134</v>
      </c>
      <c r="C89" s="4" t="s">
        <v>46</v>
      </c>
      <c r="D89" s="67" t="s">
        <v>28</v>
      </c>
      <c r="E89" s="69">
        <v>40</v>
      </c>
      <c r="F89" s="75">
        <v>41.572800000000001</v>
      </c>
      <c r="G89" s="76">
        <f t="shared" si="2"/>
        <v>1662.91</v>
      </c>
      <c r="H89" s="2"/>
      <c r="I89" s="73">
        <f t="shared" si="3"/>
        <v>0</v>
      </c>
      <c r="K89" s="65"/>
    </row>
    <row r="90" spans="1:11" x14ac:dyDescent="0.3">
      <c r="A90" s="79"/>
      <c r="B90" s="74" t="s">
        <v>135</v>
      </c>
      <c r="C90" s="4" t="s">
        <v>43</v>
      </c>
      <c r="D90" s="67" t="s">
        <v>28</v>
      </c>
      <c r="E90" s="69">
        <v>4</v>
      </c>
      <c r="F90" s="75">
        <v>1214.7850000000001</v>
      </c>
      <c r="G90" s="76">
        <f t="shared" si="2"/>
        <v>4859.1400000000003</v>
      </c>
      <c r="H90" s="2"/>
      <c r="I90" s="73">
        <f t="shared" si="3"/>
        <v>0</v>
      </c>
      <c r="K90" s="65"/>
    </row>
    <row r="91" spans="1:11" x14ac:dyDescent="0.3">
      <c r="A91" s="79"/>
      <c r="B91" s="74" t="s">
        <v>136</v>
      </c>
      <c r="C91" s="4" t="s">
        <v>47</v>
      </c>
      <c r="D91" s="67" t="s">
        <v>28</v>
      </c>
      <c r="E91" s="69">
        <v>4</v>
      </c>
      <c r="F91" s="75">
        <v>3169</v>
      </c>
      <c r="G91" s="76">
        <f t="shared" si="2"/>
        <v>12676</v>
      </c>
      <c r="H91" s="2"/>
      <c r="I91" s="73">
        <f t="shared" si="3"/>
        <v>0</v>
      </c>
      <c r="K91" s="65"/>
    </row>
    <row r="92" spans="1:11" x14ac:dyDescent="0.3">
      <c r="A92" s="79"/>
      <c r="B92" s="74" t="s">
        <v>137</v>
      </c>
      <c r="C92" s="4" t="s">
        <v>34</v>
      </c>
      <c r="D92" s="67" t="s">
        <v>28</v>
      </c>
      <c r="E92" s="69">
        <v>100</v>
      </c>
      <c r="F92" s="75">
        <v>100.3498</v>
      </c>
      <c r="G92" s="76">
        <f t="shared" si="2"/>
        <v>10034.98</v>
      </c>
      <c r="H92" s="2"/>
      <c r="I92" s="73">
        <f t="shared" si="3"/>
        <v>0</v>
      </c>
      <c r="K92" s="65"/>
    </row>
    <row r="93" spans="1:11" x14ac:dyDescent="0.3">
      <c r="A93" s="79"/>
      <c r="B93" s="74" t="s">
        <v>138</v>
      </c>
      <c r="C93" s="4" t="s">
        <v>48</v>
      </c>
      <c r="D93" s="67" t="s">
        <v>28</v>
      </c>
      <c r="E93" s="69">
        <v>50</v>
      </c>
      <c r="F93" s="75">
        <v>24.2956</v>
      </c>
      <c r="G93" s="76">
        <f t="shared" si="2"/>
        <v>1214.78</v>
      </c>
      <c r="H93" s="2"/>
      <c r="I93" s="73">
        <f t="shared" si="3"/>
        <v>0</v>
      </c>
      <c r="K93" s="65"/>
    </row>
    <row r="94" spans="1:11" x14ac:dyDescent="0.3">
      <c r="A94" s="79"/>
      <c r="B94" s="74" t="s">
        <v>139</v>
      </c>
      <c r="C94" s="4" t="s">
        <v>37</v>
      </c>
      <c r="D94" s="67" t="s">
        <v>28</v>
      </c>
      <c r="E94" s="69">
        <v>11</v>
      </c>
      <c r="F94" s="75">
        <v>5017.5945000000002</v>
      </c>
      <c r="G94" s="76">
        <f t="shared" si="2"/>
        <v>55193.54</v>
      </c>
      <c r="H94" s="2"/>
      <c r="I94" s="73">
        <f t="shared" si="3"/>
        <v>0</v>
      </c>
      <c r="K94" s="65"/>
    </row>
    <row r="95" spans="1:11" x14ac:dyDescent="0.3">
      <c r="A95" s="79"/>
      <c r="B95" s="74" t="s">
        <v>140</v>
      </c>
      <c r="C95" s="4" t="s">
        <v>51</v>
      </c>
      <c r="D95" s="67" t="s">
        <v>28</v>
      </c>
      <c r="E95" s="69">
        <v>50</v>
      </c>
      <c r="F95" s="75">
        <v>95.068200000000004</v>
      </c>
      <c r="G95" s="76">
        <f t="shared" si="2"/>
        <v>4753.41</v>
      </c>
      <c r="H95" s="2"/>
      <c r="I95" s="73">
        <f t="shared" si="3"/>
        <v>0</v>
      </c>
      <c r="K95" s="65"/>
    </row>
    <row r="96" spans="1:11" x14ac:dyDescent="0.3">
      <c r="A96" s="79"/>
      <c r="B96" s="74" t="s">
        <v>141</v>
      </c>
      <c r="C96" s="4" t="s">
        <v>43</v>
      </c>
      <c r="D96" s="67" t="s">
        <v>28</v>
      </c>
      <c r="E96" s="69">
        <v>1</v>
      </c>
      <c r="F96" s="75">
        <v>2108.4699999999998</v>
      </c>
      <c r="G96" s="76">
        <f t="shared" si="2"/>
        <v>2108.4699999999998</v>
      </c>
      <c r="H96" s="2"/>
      <c r="I96" s="73">
        <f t="shared" si="3"/>
        <v>0</v>
      </c>
      <c r="K96" s="65"/>
    </row>
    <row r="97" spans="1:11" x14ac:dyDescent="0.3">
      <c r="A97" s="79"/>
      <c r="B97" s="74" t="s">
        <v>142</v>
      </c>
      <c r="C97" s="4" t="s">
        <v>37</v>
      </c>
      <c r="D97" s="67" t="s">
        <v>28</v>
      </c>
      <c r="E97" s="69">
        <v>15</v>
      </c>
      <c r="F97" s="75">
        <v>7753.3492999999999</v>
      </c>
      <c r="G97" s="76">
        <f t="shared" si="2"/>
        <v>116300.24</v>
      </c>
      <c r="H97" s="2"/>
      <c r="I97" s="73">
        <f t="shared" si="3"/>
        <v>0</v>
      </c>
      <c r="K97" s="65"/>
    </row>
    <row r="98" spans="1:11" x14ac:dyDescent="0.3">
      <c r="A98" s="79"/>
      <c r="B98" s="74" t="s">
        <v>143</v>
      </c>
      <c r="C98" s="4" t="s">
        <v>52</v>
      </c>
      <c r="D98" s="67" t="s">
        <v>28</v>
      </c>
      <c r="E98" s="69">
        <v>32</v>
      </c>
      <c r="F98" s="75">
        <v>16.196899999999999</v>
      </c>
      <c r="G98" s="76">
        <f t="shared" si="2"/>
        <v>518.29999999999995</v>
      </c>
      <c r="H98" s="2"/>
      <c r="I98" s="73">
        <f t="shared" si="3"/>
        <v>0</v>
      </c>
      <c r="K98" s="65"/>
    </row>
    <row r="99" spans="1:11" x14ac:dyDescent="0.3">
      <c r="A99" s="79"/>
      <c r="B99" s="74" t="s">
        <v>144</v>
      </c>
      <c r="C99" s="4" t="s">
        <v>53</v>
      </c>
      <c r="D99" s="67" t="s">
        <v>28</v>
      </c>
      <c r="E99" s="69">
        <v>5</v>
      </c>
      <c r="F99" s="75">
        <v>4135.0140000000001</v>
      </c>
      <c r="G99" s="76">
        <f t="shared" si="2"/>
        <v>20675.07</v>
      </c>
      <c r="H99" s="2"/>
      <c r="I99" s="73">
        <f t="shared" si="3"/>
        <v>0</v>
      </c>
      <c r="K99" s="65"/>
    </row>
    <row r="100" spans="1:11" x14ac:dyDescent="0.3">
      <c r="A100" s="79"/>
      <c r="B100" s="74" t="s">
        <v>145</v>
      </c>
      <c r="C100" s="4" t="s">
        <v>40</v>
      </c>
      <c r="D100" s="67" t="s">
        <v>28</v>
      </c>
      <c r="E100" s="69">
        <v>12</v>
      </c>
      <c r="F100" s="75">
        <v>521.67579999999998</v>
      </c>
      <c r="G100" s="76">
        <f t="shared" si="2"/>
        <v>6260.11</v>
      </c>
      <c r="H100" s="2"/>
      <c r="I100" s="73">
        <f t="shared" si="3"/>
        <v>0</v>
      </c>
      <c r="K100" s="65"/>
    </row>
    <row r="101" spans="1:11" x14ac:dyDescent="0.3">
      <c r="A101" s="79"/>
      <c r="B101" s="74" t="s">
        <v>146</v>
      </c>
      <c r="C101" s="4" t="s">
        <v>43</v>
      </c>
      <c r="D101" s="67" t="s">
        <v>28</v>
      </c>
      <c r="E101" s="69">
        <v>7</v>
      </c>
      <c r="F101" s="75">
        <v>1203.1342999999999</v>
      </c>
      <c r="G101" s="76">
        <f t="shared" si="2"/>
        <v>8421.94</v>
      </c>
      <c r="H101" s="2"/>
      <c r="I101" s="73">
        <f t="shared" si="3"/>
        <v>0</v>
      </c>
      <c r="K101" s="65"/>
    </row>
    <row r="102" spans="1:11" x14ac:dyDescent="0.3">
      <c r="A102" s="79"/>
      <c r="B102" s="74" t="s">
        <v>149</v>
      </c>
      <c r="C102" s="4" t="s">
        <v>49</v>
      </c>
      <c r="D102" s="67" t="s">
        <v>28</v>
      </c>
      <c r="E102" s="69">
        <v>6</v>
      </c>
      <c r="F102" s="75">
        <v>3069.13</v>
      </c>
      <c r="G102" s="76">
        <f t="shared" si="2"/>
        <v>18414.78</v>
      </c>
      <c r="H102" s="2"/>
      <c r="I102" s="73">
        <f t="shared" si="3"/>
        <v>0</v>
      </c>
      <c r="K102" s="65"/>
    </row>
    <row r="103" spans="1:11" x14ac:dyDescent="0.3">
      <c r="A103" s="79"/>
      <c r="B103" s="74" t="s">
        <v>150</v>
      </c>
      <c r="C103" s="4" t="s">
        <v>42</v>
      </c>
      <c r="D103" s="67" t="s">
        <v>28</v>
      </c>
      <c r="E103" s="69">
        <v>15</v>
      </c>
      <c r="F103" s="75">
        <v>507.48</v>
      </c>
      <c r="G103" s="76">
        <f t="shared" si="2"/>
        <v>7612.2</v>
      </c>
      <c r="H103" s="2"/>
      <c r="I103" s="73">
        <f t="shared" si="3"/>
        <v>0</v>
      </c>
      <c r="K103" s="65"/>
    </row>
    <row r="104" spans="1:11" x14ac:dyDescent="0.3">
      <c r="A104" s="79"/>
      <c r="B104" s="74" t="s">
        <v>151</v>
      </c>
      <c r="C104" s="4" t="s">
        <v>40</v>
      </c>
      <c r="D104" s="67" t="s">
        <v>28</v>
      </c>
      <c r="E104" s="69">
        <v>6</v>
      </c>
      <c r="F104" s="75">
        <v>1066.77</v>
      </c>
      <c r="G104" s="76">
        <f t="shared" si="2"/>
        <v>6400.62</v>
      </c>
      <c r="H104" s="2"/>
      <c r="I104" s="73">
        <f t="shared" si="3"/>
        <v>0</v>
      </c>
      <c r="K104" s="65"/>
    </row>
    <row r="105" spans="1:11" x14ac:dyDescent="0.3">
      <c r="A105" s="79"/>
      <c r="B105" s="74" t="s">
        <v>152</v>
      </c>
      <c r="C105" s="4" t="s">
        <v>45</v>
      </c>
      <c r="D105" s="67" t="s">
        <v>28</v>
      </c>
      <c r="E105" s="69">
        <v>6</v>
      </c>
      <c r="F105" s="75">
        <v>2489.1266999999998</v>
      </c>
      <c r="G105" s="76">
        <f t="shared" si="2"/>
        <v>14934.76</v>
      </c>
      <c r="H105" s="2"/>
      <c r="I105" s="73">
        <f t="shared" si="3"/>
        <v>0</v>
      </c>
      <c r="K105" s="65"/>
    </row>
    <row r="106" spans="1:11" x14ac:dyDescent="0.3">
      <c r="A106" s="79"/>
      <c r="B106" s="74" t="s">
        <v>153</v>
      </c>
      <c r="C106" s="4" t="s">
        <v>49</v>
      </c>
      <c r="D106" s="67" t="s">
        <v>28</v>
      </c>
      <c r="E106" s="69">
        <v>6</v>
      </c>
      <c r="F106" s="75">
        <v>3271.4267</v>
      </c>
      <c r="G106" s="76">
        <f t="shared" si="2"/>
        <v>19628.560000000001</v>
      </c>
      <c r="H106" s="2"/>
      <c r="I106" s="73">
        <f t="shared" si="3"/>
        <v>0</v>
      </c>
      <c r="K106" s="65"/>
    </row>
    <row r="107" spans="1:11" x14ac:dyDescent="0.3">
      <c r="A107" s="79"/>
      <c r="B107" s="74" t="s">
        <v>154</v>
      </c>
      <c r="C107" s="4" t="s">
        <v>42</v>
      </c>
      <c r="D107" s="67" t="s">
        <v>28</v>
      </c>
      <c r="E107" s="69">
        <v>6</v>
      </c>
      <c r="F107" s="75">
        <v>711.18330000000003</v>
      </c>
      <c r="G107" s="76">
        <f t="shared" si="2"/>
        <v>4267.1000000000004</v>
      </c>
      <c r="H107" s="2"/>
      <c r="I107" s="73">
        <f t="shared" si="3"/>
        <v>0</v>
      </c>
      <c r="K107" s="65"/>
    </row>
    <row r="108" spans="1:11" x14ac:dyDescent="0.3">
      <c r="A108" s="79"/>
      <c r="B108" s="74" t="s">
        <v>155</v>
      </c>
      <c r="C108" s="78" t="s">
        <v>54</v>
      </c>
      <c r="D108" s="67" t="s">
        <v>28</v>
      </c>
      <c r="E108" s="69">
        <v>10</v>
      </c>
      <c r="F108" s="75">
        <v>1609.9259999999999</v>
      </c>
      <c r="G108" s="76">
        <f t="shared" si="2"/>
        <v>16099.26</v>
      </c>
      <c r="H108" s="2"/>
      <c r="I108" s="73">
        <f t="shared" si="3"/>
        <v>0</v>
      </c>
      <c r="K108" s="65"/>
    </row>
    <row r="109" spans="1:11" x14ac:dyDescent="0.3">
      <c r="A109" s="79"/>
      <c r="B109" s="74" t="s">
        <v>156</v>
      </c>
      <c r="C109" s="78" t="s">
        <v>55</v>
      </c>
      <c r="D109" s="67" t="s">
        <v>28</v>
      </c>
      <c r="E109" s="69">
        <v>44</v>
      </c>
      <c r="F109" s="75">
        <v>20.3261</v>
      </c>
      <c r="G109" s="76">
        <f t="shared" si="2"/>
        <v>894.35</v>
      </c>
      <c r="H109" s="2"/>
      <c r="I109" s="73">
        <f t="shared" si="3"/>
        <v>0</v>
      </c>
      <c r="K109" s="65"/>
    </row>
    <row r="110" spans="1:11" x14ac:dyDescent="0.3">
      <c r="A110" s="79"/>
      <c r="B110" s="74" t="s">
        <v>157</v>
      </c>
      <c r="C110" s="78" t="s">
        <v>56</v>
      </c>
      <c r="D110" s="67" t="s">
        <v>28</v>
      </c>
      <c r="E110" s="69">
        <v>100</v>
      </c>
      <c r="F110" s="75">
        <v>7.9442000000000004</v>
      </c>
      <c r="G110" s="76">
        <f t="shared" si="2"/>
        <v>794.42</v>
      </c>
      <c r="H110" s="2"/>
      <c r="I110" s="73">
        <f t="shared" si="3"/>
        <v>0</v>
      </c>
      <c r="K110" s="65"/>
    </row>
    <row r="111" spans="1:11" x14ac:dyDescent="0.3">
      <c r="A111" s="66" t="s">
        <v>158</v>
      </c>
      <c r="B111" s="67" t="s">
        <v>159</v>
      </c>
      <c r="C111" s="68" t="s">
        <v>160</v>
      </c>
      <c r="D111" s="67"/>
      <c r="E111" s="69"/>
      <c r="F111" s="75"/>
      <c r="G111" s="76"/>
      <c r="H111" s="77"/>
      <c r="I111" s="73"/>
      <c r="J111" s="9"/>
      <c r="K111" s="65"/>
    </row>
    <row r="112" spans="1:11" x14ac:dyDescent="0.3">
      <c r="A112" s="66"/>
      <c r="B112" s="74" t="s">
        <v>161</v>
      </c>
      <c r="C112" s="4" t="s">
        <v>34</v>
      </c>
      <c r="D112" s="67" t="s">
        <v>28</v>
      </c>
      <c r="E112" s="69">
        <v>24</v>
      </c>
      <c r="F112" s="75">
        <v>197.8338</v>
      </c>
      <c r="G112" s="76">
        <f t="shared" si="2"/>
        <v>4748.01</v>
      </c>
      <c r="H112" s="2"/>
      <c r="I112" s="73">
        <f t="shared" ref="I112:I161" si="4">ROUND(E112*H112,2)</f>
        <v>0</v>
      </c>
      <c r="K112" s="65"/>
    </row>
    <row r="113" spans="1:11" x14ac:dyDescent="0.3">
      <c r="A113" s="66"/>
      <c r="B113" s="74" t="s">
        <v>162</v>
      </c>
      <c r="C113" s="4" t="s">
        <v>35</v>
      </c>
      <c r="D113" s="67" t="s">
        <v>28</v>
      </c>
      <c r="E113" s="69">
        <v>2</v>
      </c>
      <c r="F113" s="75">
        <v>3030.17</v>
      </c>
      <c r="G113" s="76">
        <f t="shared" si="2"/>
        <v>6060.34</v>
      </c>
      <c r="H113" s="2"/>
      <c r="I113" s="73">
        <f t="shared" si="4"/>
        <v>0</v>
      </c>
      <c r="K113" s="65"/>
    </row>
    <row r="114" spans="1:11" x14ac:dyDescent="0.3">
      <c r="A114" s="66"/>
      <c r="B114" s="74" t="s">
        <v>163</v>
      </c>
      <c r="C114" s="4" t="s">
        <v>36</v>
      </c>
      <c r="D114" s="67" t="s">
        <v>28</v>
      </c>
      <c r="E114" s="69">
        <v>10</v>
      </c>
      <c r="F114" s="75">
        <v>77.236999999999995</v>
      </c>
      <c r="G114" s="76">
        <f t="shared" si="2"/>
        <v>772.37</v>
      </c>
      <c r="H114" s="2"/>
      <c r="I114" s="73">
        <f t="shared" si="4"/>
        <v>0</v>
      </c>
      <c r="K114" s="65"/>
    </row>
    <row r="115" spans="1:11" x14ac:dyDescent="0.3">
      <c r="A115" s="79"/>
      <c r="B115" s="74" t="s">
        <v>164</v>
      </c>
      <c r="C115" s="4" t="s">
        <v>34</v>
      </c>
      <c r="D115" s="67" t="s">
        <v>28</v>
      </c>
      <c r="E115" s="69">
        <v>25</v>
      </c>
      <c r="F115" s="75">
        <v>124.28400000000001</v>
      </c>
      <c r="G115" s="76">
        <f t="shared" si="2"/>
        <v>3107.1</v>
      </c>
      <c r="H115" s="2"/>
      <c r="I115" s="73">
        <f t="shared" si="4"/>
        <v>0</v>
      </c>
      <c r="K115" s="65"/>
    </row>
    <row r="116" spans="1:11" x14ac:dyDescent="0.3">
      <c r="A116" s="79"/>
      <c r="B116" s="74" t="s">
        <v>165</v>
      </c>
      <c r="C116" s="4" t="s">
        <v>37</v>
      </c>
      <c r="D116" s="67" t="s">
        <v>28</v>
      </c>
      <c r="E116" s="69">
        <v>3</v>
      </c>
      <c r="F116" s="75">
        <v>6214.05</v>
      </c>
      <c r="G116" s="76">
        <f t="shared" si="2"/>
        <v>18642.150000000001</v>
      </c>
      <c r="H116" s="2"/>
      <c r="I116" s="73">
        <f t="shared" si="4"/>
        <v>0</v>
      </c>
      <c r="K116" s="65"/>
    </row>
    <row r="117" spans="1:11" x14ac:dyDescent="0.3">
      <c r="A117" s="79"/>
      <c r="B117" s="74" t="s">
        <v>166</v>
      </c>
      <c r="C117" s="4" t="s">
        <v>34</v>
      </c>
      <c r="D117" s="67" t="s">
        <v>28</v>
      </c>
      <c r="E117" s="69">
        <v>25</v>
      </c>
      <c r="F117" s="75">
        <v>194.7336</v>
      </c>
      <c r="G117" s="76">
        <f t="shared" si="2"/>
        <v>4868.34</v>
      </c>
      <c r="H117" s="2"/>
      <c r="I117" s="73">
        <f t="shared" si="4"/>
        <v>0</v>
      </c>
      <c r="K117" s="65"/>
    </row>
    <row r="118" spans="1:11" x14ac:dyDescent="0.3">
      <c r="A118" s="79"/>
      <c r="B118" s="74" t="s">
        <v>167</v>
      </c>
      <c r="C118" s="4" t="s">
        <v>38</v>
      </c>
      <c r="D118" s="67" t="s">
        <v>28</v>
      </c>
      <c r="E118" s="69">
        <v>150</v>
      </c>
      <c r="F118" s="75">
        <v>9.2086000000000006</v>
      </c>
      <c r="G118" s="76">
        <f t="shared" si="2"/>
        <v>1381.29</v>
      </c>
      <c r="H118" s="2"/>
      <c r="I118" s="73">
        <f t="shared" si="4"/>
        <v>0</v>
      </c>
      <c r="K118" s="65"/>
    </row>
    <row r="119" spans="1:11" x14ac:dyDescent="0.3">
      <c r="A119" s="79"/>
      <c r="B119" s="74" t="s">
        <v>168</v>
      </c>
      <c r="C119" s="4" t="s">
        <v>37</v>
      </c>
      <c r="D119" s="67" t="s">
        <v>28</v>
      </c>
      <c r="E119" s="69">
        <v>2</v>
      </c>
      <c r="F119" s="75">
        <v>6919.11</v>
      </c>
      <c r="G119" s="76">
        <f t="shared" si="2"/>
        <v>13838.22</v>
      </c>
      <c r="H119" s="2"/>
      <c r="I119" s="73">
        <f t="shared" si="4"/>
        <v>0</v>
      </c>
      <c r="K119" s="65"/>
    </row>
    <row r="120" spans="1:11" x14ac:dyDescent="0.3">
      <c r="A120" s="79"/>
      <c r="B120" s="74" t="s">
        <v>169</v>
      </c>
      <c r="C120" s="4" t="s">
        <v>39</v>
      </c>
      <c r="D120" s="67" t="s">
        <v>28</v>
      </c>
      <c r="E120" s="69">
        <v>21</v>
      </c>
      <c r="F120" s="75">
        <v>10.3805</v>
      </c>
      <c r="G120" s="76">
        <f t="shared" si="2"/>
        <v>217.99</v>
      </c>
      <c r="H120" s="2"/>
      <c r="I120" s="73">
        <f t="shared" si="4"/>
        <v>0</v>
      </c>
      <c r="K120" s="65"/>
    </row>
    <row r="121" spans="1:11" x14ac:dyDescent="0.3">
      <c r="A121" s="79"/>
      <c r="B121" s="74" t="s">
        <v>170</v>
      </c>
      <c r="C121" s="4" t="s">
        <v>42</v>
      </c>
      <c r="D121" s="67" t="s">
        <v>28</v>
      </c>
      <c r="E121" s="69">
        <v>9</v>
      </c>
      <c r="F121" s="75">
        <v>518.93110000000001</v>
      </c>
      <c r="G121" s="76">
        <f t="shared" si="2"/>
        <v>4670.38</v>
      </c>
      <c r="H121" s="2"/>
      <c r="I121" s="73">
        <f t="shared" si="4"/>
        <v>0</v>
      </c>
      <c r="K121" s="65"/>
    </row>
    <row r="122" spans="1:11" x14ac:dyDescent="0.3">
      <c r="A122" s="79"/>
      <c r="B122" s="74" t="s">
        <v>171</v>
      </c>
      <c r="C122" s="4" t="s">
        <v>41</v>
      </c>
      <c r="D122" s="67" t="s">
        <v>28</v>
      </c>
      <c r="E122" s="69">
        <v>21</v>
      </c>
      <c r="F122" s="75">
        <v>10.3805</v>
      </c>
      <c r="G122" s="76">
        <f t="shared" si="2"/>
        <v>217.99</v>
      </c>
      <c r="H122" s="2"/>
      <c r="I122" s="73">
        <f t="shared" si="4"/>
        <v>0</v>
      </c>
      <c r="K122" s="65"/>
    </row>
    <row r="123" spans="1:11" x14ac:dyDescent="0.3">
      <c r="A123" s="79"/>
      <c r="B123" s="74" t="s">
        <v>172</v>
      </c>
      <c r="C123" s="4" t="s">
        <v>40</v>
      </c>
      <c r="D123" s="67" t="s">
        <v>28</v>
      </c>
      <c r="E123" s="69">
        <v>9</v>
      </c>
      <c r="F123" s="75">
        <v>518.93110000000001</v>
      </c>
      <c r="G123" s="76">
        <f t="shared" si="2"/>
        <v>4670.38</v>
      </c>
      <c r="H123" s="2"/>
      <c r="I123" s="73">
        <f t="shared" si="4"/>
        <v>0</v>
      </c>
      <c r="K123" s="65"/>
    </row>
    <row r="124" spans="1:11" x14ac:dyDescent="0.3">
      <c r="A124" s="79"/>
      <c r="B124" s="74" t="s">
        <v>173</v>
      </c>
      <c r="C124" s="4" t="s">
        <v>38</v>
      </c>
      <c r="D124" s="67" t="s">
        <v>28</v>
      </c>
      <c r="E124" s="69">
        <v>150</v>
      </c>
      <c r="F124" s="75">
        <v>8.7147000000000006</v>
      </c>
      <c r="G124" s="76">
        <f t="shared" ref="G124:G161" si="5">ROUND(E124*F124,2)</f>
        <v>1307.21</v>
      </c>
      <c r="H124" s="2"/>
      <c r="I124" s="73">
        <f t="shared" si="4"/>
        <v>0</v>
      </c>
      <c r="K124" s="65"/>
    </row>
    <row r="125" spans="1:11" x14ac:dyDescent="0.3">
      <c r="A125" s="79"/>
      <c r="B125" s="74" t="s">
        <v>174</v>
      </c>
      <c r="C125" s="4" t="s">
        <v>37</v>
      </c>
      <c r="D125" s="67" t="s">
        <v>28</v>
      </c>
      <c r="E125" s="69">
        <v>7</v>
      </c>
      <c r="F125" s="75">
        <v>6181.06</v>
      </c>
      <c r="G125" s="76">
        <f t="shared" si="5"/>
        <v>43267.42</v>
      </c>
      <c r="H125" s="2"/>
      <c r="I125" s="73">
        <f t="shared" si="4"/>
        <v>0</v>
      </c>
      <c r="K125" s="65"/>
    </row>
    <row r="126" spans="1:11" x14ac:dyDescent="0.3">
      <c r="A126" s="79"/>
      <c r="B126" s="74" t="s">
        <v>175</v>
      </c>
      <c r="C126" s="4" t="s">
        <v>50</v>
      </c>
      <c r="D126" s="67" t="s">
        <v>28</v>
      </c>
      <c r="E126" s="69">
        <v>4</v>
      </c>
      <c r="F126" s="75">
        <v>4873.0375000000004</v>
      </c>
      <c r="G126" s="76">
        <f t="shared" si="5"/>
        <v>19492.150000000001</v>
      </c>
      <c r="H126" s="2"/>
      <c r="I126" s="73">
        <f t="shared" si="4"/>
        <v>0</v>
      </c>
      <c r="K126" s="65"/>
    </row>
    <row r="127" spans="1:11" x14ac:dyDescent="0.3">
      <c r="A127" s="79"/>
      <c r="B127" s="74" t="s">
        <v>176</v>
      </c>
      <c r="C127" s="4" t="s">
        <v>43</v>
      </c>
      <c r="D127" s="67" t="s">
        <v>28</v>
      </c>
      <c r="E127" s="69">
        <v>4</v>
      </c>
      <c r="F127" s="75">
        <v>1954.5250000000001</v>
      </c>
      <c r="G127" s="76">
        <f t="shared" si="5"/>
        <v>7818.1</v>
      </c>
      <c r="H127" s="2"/>
      <c r="I127" s="73">
        <f t="shared" si="4"/>
        <v>0</v>
      </c>
      <c r="K127" s="65"/>
    </row>
    <row r="128" spans="1:11" x14ac:dyDescent="0.3">
      <c r="A128" s="79"/>
      <c r="B128" s="74" t="s">
        <v>177</v>
      </c>
      <c r="C128" s="4" t="s">
        <v>42</v>
      </c>
      <c r="D128" s="67" t="s">
        <v>28</v>
      </c>
      <c r="E128" s="69">
        <v>6</v>
      </c>
      <c r="F128" s="75">
        <v>501.67500000000001</v>
      </c>
      <c r="G128" s="76">
        <f t="shared" si="5"/>
        <v>3010.05</v>
      </c>
      <c r="H128" s="2"/>
      <c r="I128" s="73">
        <f t="shared" si="4"/>
        <v>0</v>
      </c>
      <c r="K128" s="65"/>
    </row>
    <row r="129" spans="1:11" x14ac:dyDescent="0.3">
      <c r="A129" s="79"/>
      <c r="B129" s="74" t="s">
        <v>178</v>
      </c>
      <c r="C129" s="4" t="s">
        <v>40</v>
      </c>
      <c r="D129" s="67" t="s">
        <v>28</v>
      </c>
      <c r="E129" s="69">
        <v>6</v>
      </c>
      <c r="F129" s="75">
        <v>501.66</v>
      </c>
      <c r="G129" s="76">
        <f t="shared" si="5"/>
        <v>3009.96</v>
      </c>
      <c r="H129" s="2"/>
      <c r="I129" s="73">
        <f t="shared" si="4"/>
        <v>0</v>
      </c>
      <c r="K129" s="65"/>
    </row>
    <row r="130" spans="1:11" x14ac:dyDescent="0.3">
      <c r="A130" s="79"/>
      <c r="B130" s="74" t="s">
        <v>179</v>
      </c>
      <c r="C130" s="4" t="s">
        <v>37</v>
      </c>
      <c r="D130" s="67" t="s">
        <v>28</v>
      </c>
      <c r="E130" s="69">
        <v>6</v>
      </c>
      <c r="F130" s="75">
        <v>4765.835</v>
      </c>
      <c r="G130" s="76">
        <f t="shared" si="5"/>
        <v>28595.01</v>
      </c>
      <c r="H130" s="2"/>
      <c r="I130" s="73">
        <f t="shared" si="4"/>
        <v>0</v>
      </c>
      <c r="K130" s="65"/>
    </row>
    <row r="131" spans="1:11" x14ac:dyDescent="0.3">
      <c r="A131" s="79"/>
      <c r="B131" s="74" t="s">
        <v>180</v>
      </c>
      <c r="C131" s="4" t="s">
        <v>42</v>
      </c>
      <c r="D131" s="67" t="s">
        <v>28</v>
      </c>
      <c r="E131" s="69">
        <v>9</v>
      </c>
      <c r="F131" s="75">
        <v>437.65890000000002</v>
      </c>
      <c r="G131" s="76">
        <f t="shared" si="5"/>
        <v>3938.93</v>
      </c>
      <c r="H131" s="2"/>
      <c r="I131" s="73">
        <f t="shared" si="4"/>
        <v>0</v>
      </c>
      <c r="K131" s="65"/>
    </row>
    <row r="132" spans="1:11" x14ac:dyDescent="0.3">
      <c r="A132" s="79"/>
      <c r="B132" s="74" t="s">
        <v>181</v>
      </c>
      <c r="C132" s="4" t="s">
        <v>44</v>
      </c>
      <c r="D132" s="67" t="s">
        <v>28</v>
      </c>
      <c r="E132" s="69">
        <v>6</v>
      </c>
      <c r="F132" s="75">
        <v>1006.61</v>
      </c>
      <c r="G132" s="76">
        <f t="shared" si="5"/>
        <v>6039.66</v>
      </c>
      <c r="H132" s="2"/>
      <c r="I132" s="73">
        <f t="shared" si="4"/>
        <v>0</v>
      </c>
      <c r="K132" s="65"/>
    </row>
    <row r="133" spans="1:11" x14ac:dyDescent="0.3">
      <c r="A133" s="79"/>
      <c r="B133" s="74" t="s">
        <v>182</v>
      </c>
      <c r="C133" s="4" t="s">
        <v>37</v>
      </c>
      <c r="D133" s="67" t="s">
        <v>28</v>
      </c>
      <c r="E133" s="69">
        <v>9</v>
      </c>
      <c r="F133" s="75">
        <v>4776.2433000000001</v>
      </c>
      <c r="G133" s="76">
        <f t="shared" si="5"/>
        <v>42986.19</v>
      </c>
      <c r="H133" s="2"/>
      <c r="I133" s="73">
        <f t="shared" si="4"/>
        <v>0</v>
      </c>
      <c r="K133" s="65"/>
    </row>
    <row r="134" spans="1:11" x14ac:dyDescent="0.3">
      <c r="A134" s="79"/>
      <c r="B134" s="74" t="s">
        <v>183</v>
      </c>
      <c r="C134" s="4" t="s">
        <v>43</v>
      </c>
      <c r="D134" s="67" t="s">
        <v>28</v>
      </c>
      <c r="E134" s="69">
        <v>9</v>
      </c>
      <c r="F134" s="75">
        <v>1006.6178</v>
      </c>
      <c r="G134" s="76">
        <f t="shared" si="5"/>
        <v>9059.56</v>
      </c>
      <c r="H134" s="2"/>
      <c r="I134" s="73">
        <f t="shared" si="4"/>
        <v>0</v>
      </c>
      <c r="K134" s="65"/>
    </row>
    <row r="135" spans="1:11" x14ac:dyDescent="0.3">
      <c r="A135" s="79"/>
      <c r="B135" s="74" t="s">
        <v>184</v>
      </c>
      <c r="C135" s="4" t="s">
        <v>40</v>
      </c>
      <c r="D135" s="67" t="s">
        <v>28</v>
      </c>
      <c r="E135" s="69">
        <v>9</v>
      </c>
      <c r="F135" s="75">
        <v>437.65219999999999</v>
      </c>
      <c r="G135" s="76">
        <f t="shared" si="5"/>
        <v>3938.87</v>
      </c>
      <c r="H135" s="2"/>
      <c r="I135" s="73">
        <f t="shared" si="4"/>
        <v>0</v>
      </c>
      <c r="K135" s="65"/>
    </row>
    <row r="136" spans="1:11" x14ac:dyDescent="0.3">
      <c r="A136" s="79"/>
      <c r="B136" s="74" t="s">
        <v>185</v>
      </c>
      <c r="C136" s="4" t="s">
        <v>45</v>
      </c>
      <c r="D136" s="67" t="s">
        <v>28</v>
      </c>
      <c r="E136" s="69">
        <v>9</v>
      </c>
      <c r="F136" s="75">
        <v>1531.8133</v>
      </c>
      <c r="G136" s="76">
        <f t="shared" si="5"/>
        <v>13786.32</v>
      </c>
      <c r="H136" s="2"/>
      <c r="I136" s="73">
        <f t="shared" si="4"/>
        <v>0</v>
      </c>
      <c r="K136" s="65"/>
    </row>
    <row r="137" spans="1:11" x14ac:dyDescent="0.3">
      <c r="A137" s="79"/>
      <c r="B137" s="74" t="s">
        <v>186</v>
      </c>
      <c r="C137" s="4" t="s">
        <v>43</v>
      </c>
      <c r="D137" s="67" t="s">
        <v>28</v>
      </c>
      <c r="E137" s="69">
        <v>2</v>
      </c>
      <c r="F137" s="75">
        <v>1219.1300000000001</v>
      </c>
      <c r="G137" s="76">
        <f t="shared" si="5"/>
        <v>2438.2600000000002</v>
      </c>
      <c r="H137" s="2"/>
      <c r="I137" s="73">
        <f t="shared" si="4"/>
        <v>0</v>
      </c>
      <c r="K137" s="65"/>
    </row>
    <row r="138" spans="1:11" x14ac:dyDescent="0.3">
      <c r="A138" s="79"/>
      <c r="B138" s="74" t="s">
        <v>187</v>
      </c>
      <c r="C138" s="4" t="s">
        <v>46</v>
      </c>
      <c r="D138" s="67" t="s">
        <v>28</v>
      </c>
      <c r="E138" s="69">
        <v>40</v>
      </c>
      <c r="F138" s="75">
        <v>41.572800000000001</v>
      </c>
      <c r="G138" s="76">
        <f t="shared" si="5"/>
        <v>1662.91</v>
      </c>
      <c r="H138" s="2"/>
      <c r="I138" s="73">
        <f t="shared" si="4"/>
        <v>0</v>
      </c>
      <c r="K138" s="65"/>
    </row>
    <row r="139" spans="1:11" x14ac:dyDescent="0.3">
      <c r="A139" s="79"/>
      <c r="B139" s="74" t="s">
        <v>188</v>
      </c>
      <c r="C139" s="4" t="s">
        <v>43</v>
      </c>
      <c r="D139" s="67" t="s">
        <v>28</v>
      </c>
      <c r="E139" s="69">
        <v>4</v>
      </c>
      <c r="F139" s="75">
        <v>1214.7850000000001</v>
      </c>
      <c r="G139" s="76">
        <f t="shared" si="5"/>
        <v>4859.1400000000003</v>
      </c>
      <c r="H139" s="2"/>
      <c r="I139" s="73">
        <f t="shared" si="4"/>
        <v>0</v>
      </c>
      <c r="K139" s="65"/>
    </row>
    <row r="140" spans="1:11" x14ac:dyDescent="0.3">
      <c r="A140" s="79"/>
      <c r="B140" s="74" t="s">
        <v>189</v>
      </c>
      <c r="C140" s="4" t="s">
        <v>47</v>
      </c>
      <c r="D140" s="67" t="s">
        <v>28</v>
      </c>
      <c r="E140" s="69">
        <v>4</v>
      </c>
      <c r="F140" s="75">
        <v>3169</v>
      </c>
      <c r="G140" s="76">
        <f t="shared" si="5"/>
        <v>12676</v>
      </c>
      <c r="H140" s="2"/>
      <c r="I140" s="73">
        <f t="shared" si="4"/>
        <v>0</v>
      </c>
      <c r="K140" s="65"/>
    </row>
    <row r="141" spans="1:11" x14ac:dyDescent="0.3">
      <c r="A141" s="79"/>
      <c r="B141" s="74" t="s">
        <v>190</v>
      </c>
      <c r="C141" s="4" t="s">
        <v>34</v>
      </c>
      <c r="D141" s="67" t="s">
        <v>28</v>
      </c>
      <c r="E141" s="69">
        <v>100</v>
      </c>
      <c r="F141" s="75">
        <v>100.3498</v>
      </c>
      <c r="G141" s="76">
        <f t="shared" si="5"/>
        <v>10034.98</v>
      </c>
      <c r="H141" s="2"/>
      <c r="I141" s="73">
        <f t="shared" si="4"/>
        <v>0</v>
      </c>
      <c r="K141" s="65"/>
    </row>
    <row r="142" spans="1:11" x14ac:dyDescent="0.3">
      <c r="A142" s="79"/>
      <c r="B142" s="74" t="s">
        <v>191</v>
      </c>
      <c r="C142" s="4" t="s">
        <v>48</v>
      </c>
      <c r="D142" s="67" t="s">
        <v>28</v>
      </c>
      <c r="E142" s="69">
        <v>50</v>
      </c>
      <c r="F142" s="75">
        <v>24.2956</v>
      </c>
      <c r="G142" s="76">
        <f t="shared" si="5"/>
        <v>1214.78</v>
      </c>
      <c r="H142" s="2"/>
      <c r="I142" s="73">
        <f t="shared" si="4"/>
        <v>0</v>
      </c>
      <c r="K142" s="65"/>
    </row>
    <row r="143" spans="1:11" x14ac:dyDescent="0.3">
      <c r="A143" s="79"/>
      <c r="B143" s="74" t="s">
        <v>192</v>
      </c>
      <c r="C143" s="4" t="s">
        <v>37</v>
      </c>
      <c r="D143" s="67" t="s">
        <v>28</v>
      </c>
      <c r="E143" s="69">
        <v>11</v>
      </c>
      <c r="F143" s="75">
        <v>5017.5945000000002</v>
      </c>
      <c r="G143" s="76">
        <f t="shared" si="5"/>
        <v>55193.54</v>
      </c>
      <c r="H143" s="2"/>
      <c r="I143" s="73">
        <f t="shared" si="4"/>
        <v>0</v>
      </c>
      <c r="K143" s="65"/>
    </row>
    <row r="144" spans="1:11" x14ac:dyDescent="0.3">
      <c r="A144" s="79"/>
      <c r="B144" s="74" t="s">
        <v>193</v>
      </c>
      <c r="C144" s="4" t="s">
        <v>51</v>
      </c>
      <c r="D144" s="67" t="s">
        <v>28</v>
      </c>
      <c r="E144" s="69">
        <v>50</v>
      </c>
      <c r="F144" s="75">
        <v>95.068200000000004</v>
      </c>
      <c r="G144" s="76">
        <f t="shared" si="5"/>
        <v>4753.41</v>
      </c>
      <c r="H144" s="2"/>
      <c r="I144" s="73">
        <f t="shared" si="4"/>
        <v>0</v>
      </c>
      <c r="K144" s="65"/>
    </row>
    <row r="145" spans="1:11" x14ac:dyDescent="0.3">
      <c r="A145" s="79"/>
      <c r="B145" s="74" t="s">
        <v>194</v>
      </c>
      <c r="C145" s="4" t="s">
        <v>43</v>
      </c>
      <c r="D145" s="67" t="s">
        <v>28</v>
      </c>
      <c r="E145" s="69">
        <v>1</v>
      </c>
      <c r="F145" s="75">
        <v>2108.4699999999998</v>
      </c>
      <c r="G145" s="76">
        <f t="shared" si="5"/>
        <v>2108.4699999999998</v>
      </c>
      <c r="H145" s="2"/>
      <c r="I145" s="73">
        <f t="shared" si="4"/>
        <v>0</v>
      </c>
      <c r="K145" s="65"/>
    </row>
    <row r="146" spans="1:11" x14ac:dyDescent="0.3">
      <c r="A146" s="79"/>
      <c r="B146" s="74" t="s">
        <v>195</v>
      </c>
      <c r="C146" s="4" t="s">
        <v>37</v>
      </c>
      <c r="D146" s="67" t="s">
        <v>28</v>
      </c>
      <c r="E146" s="69">
        <v>15</v>
      </c>
      <c r="F146" s="75">
        <v>7753.3492999999999</v>
      </c>
      <c r="G146" s="76">
        <f t="shared" si="5"/>
        <v>116300.24</v>
      </c>
      <c r="H146" s="2"/>
      <c r="I146" s="73">
        <f t="shared" si="4"/>
        <v>0</v>
      </c>
      <c r="K146" s="65"/>
    </row>
    <row r="147" spans="1:11" x14ac:dyDescent="0.3">
      <c r="A147" s="79"/>
      <c r="B147" s="74" t="s">
        <v>196</v>
      </c>
      <c r="C147" s="4" t="s">
        <v>52</v>
      </c>
      <c r="D147" s="67" t="s">
        <v>28</v>
      </c>
      <c r="E147" s="69">
        <v>32</v>
      </c>
      <c r="F147" s="75">
        <v>16.196899999999999</v>
      </c>
      <c r="G147" s="76">
        <f t="shared" si="5"/>
        <v>518.29999999999995</v>
      </c>
      <c r="H147" s="2"/>
      <c r="I147" s="73">
        <f t="shared" si="4"/>
        <v>0</v>
      </c>
      <c r="K147" s="65"/>
    </row>
    <row r="148" spans="1:11" x14ac:dyDescent="0.3">
      <c r="A148" s="79"/>
      <c r="B148" s="74" t="s">
        <v>197</v>
      </c>
      <c r="C148" s="4" t="s">
        <v>53</v>
      </c>
      <c r="D148" s="67" t="s">
        <v>28</v>
      </c>
      <c r="E148" s="69">
        <v>5</v>
      </c>
      <c r="F148" s="75">
        <v>4135.0140000000001</v>
      </c>
      <c r="G148" s="76">
        <f t="shared" si="5"/>
        <v>20675.07</v>
      </c>
      <c r="H148" s="2"/>
      <c r="I148" s="73">
        <f t="shared" si="4"/>
        <v>0</v>
      </c>
      <c r="K148" s="65"/>
    </row>
    <row r="149" spans="1:11" x14ac:dyDescent="0.3">
      <c r="A149" s="79"/>
      <c r="B149" s="74" t="s">
        <v>198</v>
      </c>
      <c r="C149" s="4" t="s">
        <v>40</v>
      </c>
      <c r="D149" s="67" t="s">
        <v>28</v>
      </c>
      <c r="E149" s="69">
        <v>12</v>
      </c>
      <c r="F149" s="75">
        <v>521.67579999999998</v>
      </c>
      <c r="G149" s="76">
        <f t="shared" si="5"/>
        <v>6260.11</v>
      </c>
      <c r="H149" s="2"/>
      <c r="I149" s="73">
        <f t="shared" si="4"/>
        <v>0</v>
      </c>
      <c r="K149" s="65"/>
    </row>
    <row r="150" spans="1:11" x14ac:dyDescent="0.3">
      <c r="A150" s="79"/>
      <c r="B150" s="74" t="s">
        <v>199</v>
      </c>
      <c r="C150" s="4" t="s">
        <v>43</v>
      </c>
      <c r="D150" s="67" t="s">
        <v>28</v>
      </c>
      <c r="E150" s="69">
        <v>7</v>
      </c>
      <c r="F150" s="75">
        <v>1203.1342999999999</v>
      </c>
      <c r="G150" s="76">
        <f t="shared" si="5"/>
        <v>8421.94</v>
      </c>
      <c r="H150" s="2"/>
      <c r="I150" s="73">
        <f t="shared" si="4"/>
        <v>0</v>
      </c>
      <c r="K150" s="65"/>
    </row>
    <row r="151" spans="1:11" x14ac:dyDescent="0.3">
      <c r="A151" s="79"/>
      <c r="B151" s="74" t="s">
        <v>200</v>
      </c>
      <c r="C151" s="4" t="s">
        <v>49</v>
      </c>
      <c r="D151" s="67" t="s">
        <v>28</v>
      </c>
      <c r="E151" s="69">
        <v>6</v>
      </c>
      <c r="F151" s="75">
        <v>3069.13</v>
      </c>
      <c r="G151" s="76">
        <f t="shared" si="5"/>
        <v>18414.78</v>
      </c>
      <c r="H151" s="2"/>
      <c r="I151" s="73">
        <f t="shared" si="4"/>
        <v>0</v>
      </c>
      <c r="K151" s="65"/>
    </row>
    <row r="152" spans="1:11" x14ac:dyDescent="0.3">
      <c r="A152" s="79"/>
      <c r="B152" s="74" t="s">
        <v>201</v>
      </c>
      <c r="C152" s="4" t="s">
        <v>42</v>
      </c>
      <c r="D152" s="67" t="s">
        <v>28</v>
      </c>
      <c r="E152" s="69">
        <v>15</v>
      </c>
      <c r="F152" s="75">
        <v>507.48</v>
      </c>
      <c r="G152" s="76">
        <f t="shared" si="5"/>
        <v>7612.2</v>
      </c>
      <c r="H152" s="2"/>
      <c r="I152" s="73">
        <f t="shared" si="4"/>
        <v>0</v>
      </c>
      <c r="K152" s="65"/>
    </row>
    <row r="153" spans="1:11" x14ac:dyDescent="0.3">
      <c r="A153" s="79"/>
      <c r="B153" s="74" t="s">
        <v>202</v>
      </c>
      <c r="C153" s="4" t="s">
        <v>40</v>
      </c>
      <c r="D153" s="67" t="s">
        <v>28</v>
      </c>
      <c r="E153" s="69">
        <v>6</v>
      </c>
      <c r="F153" s="75">
        <v>1066.77</v>
      </c>
      <c r="G153" s="76">
        <f t="shared" si="5"/>
        <v>6400.62</v>
      </c>
      <c r="H153" s="2"/>
      <c r="I153" s="73">
        <f t="shared" si="4"/>
        <v>0</v>
      </c>
      <c r="K153" s="65"/>
    </row>
    <row r="154" spans="1:11" x14ac:dyDescent="0.3">
      <c r="A154" s="79"/>
      <c r="B154" s="74" t="s">
        <v>203</v>
      </c>
      <c r="C154" s="4" t="s">
        <v>45</v>
      </c>
      <c r="D154" s="67" t="s">
        <v>28</v>
      </c>
      <c r="E154" s="69">
        <v>6</v>
      </c>
      <c r="F154" s="75">
        <v>2489.1266999999998</v>
      </c>
      <c r="G154" s="76">
        <f t="shared" si="5"/>
        <v>14934.76</v>
      </c>
      <c r="H154" s="2"/>
      <c r="I154" s="73">
        <f t="shared" si="4"/>
        <v>0</v>
      </c>
      <c r="K154" s="65"/>
    </row>
    <row r="155" spans="1:11" x14ac:dyDescent="0.3">
      <c r="A155" s="79"/>
      <c r="B155" s="74" t="s">
        <v>204</v>
      </c>
      <c r="C155" s="4" t="s">
        <v>49</v>
      </c>
      <c r="D155" s="67" t="s">
        <v>28</v>
      </c>
      <c r="E155" s="69">
        <v>6</v>
      </c>
      <c r="F155" s="75">
        <v>3271.4267</v>
      </c>
      <c r="G155" s="76">
        <f t="shared" si="5"/>
        <v>19628.560000000001</v>
      </c>
      <c r="H155" s="2"/>
      <c r="I155" s="73">
        <f t="shared" si="4"/>
        <v>0</v>
      </c>
      <c r="K155" s="65"/>
    </row>
    <row r="156" spans="1:11" x14ac:dyDescent="0.3">
      <c r="A156" s="79"/>
      <c r="B156" s="74" t="s">
        <v>205</v>
      </c>
      <c r="C156" s="4" t="s">
        <v>42</v>
      </c>
      <c r="D156" s="67" t="s">
        <v>28</v>
      </c>
      <c r="E156" s="69">
        <v>6</v>
      </c>
      <c r="F156" s="75">
        <v>711.18330000000003</v>
      </c>
      <c r="G156" s="76">
        <f t="shared" si="5"/>
        <v>4267.1000000000004</v>
      </c>
      <c r="H156" s="2"/>
      <c r="I156" s="73">
        <f t="shared" si="4"/>
        <v>0</v>
      </c>
      <c r="K156" s="65"/>
    </row>
    <row r="157" spans="1:11" x14ac:dyDescent="0.3">
      <c r="A157" s="79"/>
      <c r="B157" s="74" t="s">
        <v>206</v>
      </c>
      <c r="C157" s="78" t="s">
        <v>54</v>
      </c>
      <c r="D157" s="67" t="s">
        <v>28</v>
      </c>
      <c r="E157" s="69">
        <v>10</v>
      </c>
      <c r="F157" s="75">
        <v>1609.9259999999999</v>
      </c>
      <c r="G157" s="76">
        <f t="shared" si="5"/>
        <v>16099.26</v>
      </c>
      <c r="H157" s="2"/>
      <c r="I157" s="73">
        <f t="shared" si="4"/>
        <v>0</v>
      </c>
      <c r="K157" s="65"/>
    </row>
    <row r="158" spans="1:11" x14ac:dyDescent="0.3">
      <c r="A158" s="79"/>
      <c r="B158" s="74" t="s">
        <v>207</v>
      </c>
      <c r="C158" s="78" t="s">
        <v>55</v>
      </c>
      <c r="D158" s="67" t="s">
        <v>28</v>
      </c>
      <c r="E158" s="69">
        <v>44</v>
      </c>
      <c r="F158" s="75">
        <v>20.3261</v>
      </c>
      <c r="G158" s="76">
        <f t="shared" si="5"/>
        <v>894.35</v>
      </c>
      <c r="H158" s="2"/>
      <c r="I158" s="73">
        <f t="shared" si="4"/>
        <v>0</v>
      </c>
      <c r="K158" s="65"/>
    </row>
    <row r="159" spans="1:11" x14ac:dyDescent="0.3">
      <c r="A159" s="79"/>
      <c r="B159" s="74" t="s">
        <v>208</v>
      </c>
      <c r="C159" s="78" t="s">
        <v>56</v>
      </c>
      <c r="D159" s="67" t="s">
        <v>28</v>
      </c>
      <c r="E159" s="69">
        <v>100</v>
      </c>
      <c r="F159" s="75">
        <v>7.9442000000000004</v>
      </c>
      <c r="G159" s="76">
        <f t="shared" si="5"/>
        <v>794.42</v>
      </c>
      <c r="H159" s="2"/>
      <c r="I159" s="73">
        <f t="shared" si="4"/>
        <v>0</v>
      </c>
      <c r="K159" s="65"/>
    </row>
    <row r="160" spans="1:11" x14ac:dyDescent="0.3">
      <c r="A160" s="79"/>
      <c r="B160" s="74" t="s">
        <v>209</v>
      </c>
      <c r="C160" s="78" t="s">
        <v>37</v>
      </c>
      <c r="D160" s="67" t="s">
        <v>28</v>
      </c>
      <c r="E160" s="69">
        <v>16</v>
      </c>
      <c r="F160" s="75">
        <v>2097.7624999999998</v>
      </c>
      <c r="G160" s="76">
        <f t="shared" si="5"/>
        <v>33564.199999999997</v>
      </c>
      <c r="H160" s="2"/>
      <c r="I160" s="73">
        <f t="shared" si="4"/>
        <v>0</v>
      </c>
      <c r="K160" s="65"/>
    </row>
    <row r="161" spans="1:11" ht="15" thickBot="1" x14ac:dyDescent="0.35">
      <c r="A161" s="80"/>
      <c r="B161" s="81" t="s">
        <v>210</v>
      </c>
      <c r="C161" s="82" t="s">
        <v>57</v>
      </c>
      <c r="D161" s="83" t="s">
        <v>28</v>
      </c>
      <c r="E161" s="84">
        <v>10</v>
      </c>
      <c r="F161" s="85">
        <v>311.04599999999999</v>
      </c>
      <c r="G161" s="86">
        <f t="shared" si="5"/>
        <v>3110.46</v>
      </c>
      <c r="H161" s="3"/>
      <c r="I161" s="87">
        <f t="shared" si="4"/>
        <v>0</v>
      </c>
      <c r="K161" s="65"/>
    </row>
    <row r="167" spans="1:11" x14ac:dyDescent="0.3">
      <c r="C167" s="88"/>
    </row>
  </sheetData>
  <sheetProtection algorithmName="SHA-512" hashValue="s+yFMF8ZDR7hMh+vWPi5lDgpSMzpVQab4WXvhd3fhSK+GRU7WhmE2IbTjGrbHwQGNpyIsV3L9UgMLo25e+mcsg==" saltValue="SId/40FL4nmqCDX/BFv56Q==" spinCount="100000" sheet="1" objects="1" scenarios="1"/>
  <mergeCells count="8">
    <mergeCell ref="F10:G10"/>
    <mergeCell ref="H10:I10"/>
    <mergeCell ref="A3:C3"/>
    <mergeCell ref="E3:G3"/>
    <mergeCell ref="A6:C6"/>
    <mergeCell ref="E6:G6"/>
    <mergeCell ref="A8:C8"/>
    <mergeCell ref="E8:G8"/>
  </mergeCells>
  <phoneticPr fontId="5" type="noConversion"/>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PolicyDirtyBag xmlns="microsoft.office.server.policy.changes">
  <Microsoft.Office.RecordsManagement.PolicyFeatures.PolicyLabel op="Delete"/>
</PolicyDirtyBag>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c267183c-d7e5-44d0-9a28-6883cf5fe4d7">ZEZVXQHEZRP4-558276571-90433</_dlc_DocId>
    <_dlc_DocIdUrl xmlns="c267183c-d7e5-44d0-9a28-6883cf5fe4d7">
      <Url>https://espacios.metromadrid.es/sda/Proyectos/_layouts/15/DocIdRedir.aspx?ID=ZEZVXQHEZRP4-558276571-90433</Url>
      <Description>ZEZVXQHEZRP4-558276571-90433</Description>
    </_dlc_DocIdUrl>
    <TaxCatchAll xmlns="c267183c-d7e5-44d0-9a28-6883cf5fe4d7"/>
    <Tipo_x0020_de_x0020_documento xmlns="bacb354c-e7f2-49fa-a48e-f1857a165e78" xsi:nil="true"/>
    <TaxKeywordTaxHTField xmlns="c267183c-d7e5-44d0-9a28-6883cf5fe4d7">
      <Terms xmlns="http://schemas.microsoft.com/office/infopath/2007/PartnerControls"/>
    </TaxKeywordTaxHTField>
    <Proyecto xmlns="bacb354c-e7f2-49fa-a48e-f1857a165e78" xsi:nil="true"/>
    <DLCPolicyLabelLock xmlns="bacb354c-e7f2-49fa-a48e-f1857a165e78" xsi:nil="true"/>
    <DLCPolicyLabelClientValue xmlns="bacb354c-e7f2-49fa-a48e-f1857a165e78" xsi:nil="true"/>
    <Fecha_x0020_ xmlns="bacb354c-e7f2-49fa-a48e-f1857a165e78" xsi:nil="true"/>
  </documentManagement>
</p:properties>
</file>

<file path=customXml/item5.xml><?xml version="1.0" encoding="utf-8"?>
<ct:contentTypeSchema xmlns:ct="http://schemas.microsoft.com/office/2006/metadata/contentType" xmlns:ma="http://schemas.microsoft.com/office/2006/metadata/properties/metaAttributes" ct:_="" ma:_="" ma:contentTypeName="Documento" ma:contentTypeID="0x01010040BF027305BBB443B3C08E3FE08CFD86" ma:contentTypeVersion="302" ma:contentTypeDescription="Crear nuevo documento." ma:contentTypeScope="" ma:versionID="6803e5b4e2268c3df938bb3d858e21e4">
  <xsd:schema xmlns:xsd="http://www.w3.org/2001/XMLSchema" xmlns:xs="http://www.w3.org/2001/XMLSchema" xmlns:p="http://schemas.microsoft.com/office/2006/metadata/properties" xmlns:ns2="c267183c-d7e5-44d0-9a28-6883cf5fe4d7" xmlns:ns3="c4a6cc1e-42bf-475f-8c44-5294e8a84573" xmlns:ns4="bacb354c-e7f2-49fa-a48e-f1857a165e78" targetNamespace="http://schemas.microsoft.com/office/2006/metadata/properties" ma:root="true" ma:fieldsID="c3a95bc4850e08a92159171ccc472ed6" ns2:_="" ns3:_="" ns4:_="">
    <xsd:import namespace="c267183c-d7e5-44d0-9a28-6883cf5fe4d7"/>
    <xsd:import namespace="c4a6cc1e-42bf-475f-8c44-5294e8a84573"/>
    <xsd:import namespace="bacb354c-e7f2-49fa-a48e-f1857a165e78"/>
    <xsd:element name="properties">
      <xsd:complexType>
        <xsd:sequence>
          <xsd:element name="documentManagement">
            <xsd:complexType>
              <xsd:all>
                <xsd:element ref="ns2:_dlc_DocId" minOccurs="0"/>
                <xsd:element ref="ns2:_dlc_DocIdUrl" minOccurs="0"/>
                <xsd:element ref="ns2:_dlc_DocIdPersistId" minOccurs="0"/>
                <xsd:element ref="ns3:SharedWithUsers" minOccurs="0"/>
                <xsd:element ref="ns2:TaxKeywordTaxHTField" minOccurs="0"/>
                <xsd:element ref="ns2:TaxCatchAll" minOccurs="0"/>
                <xsd:element ref="ns4:Tipo_x0020_de_x0020_documento" minOccurs="0"/>
                <xsd:element ref="ns4:Proyecto" minOccurs="0"/>
                <xsd:element ref="ns4:DLCPolicyLabelValue" minOccurs="0"/>
                <xsd:element ref="ns4:DLCPolicyLabelClientValue" minOccurs="0"/>
                <xsd:element ref="ns4:DLCPolicyLabelLock" minOccurs="0"/>
                <xsd:element ref="ns2:SharedWithDetails" minOccurs="0"/>
                <xsd:element ref="ns4:Fecha_x0020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67183c-d7e5-44d0-9a28-6883cf5fe4d7"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KeywordTaxHTField" ma:index="13" nillable="true" ma:taxonomy="true" ma:internalName="TaxKeywordTaxHTField" ma:taxonomyFieldName="TaxKeyword" ma:displayName="Palabras clave de empresa" ma:fieldId="{23f27201-bee3-471e-b2e7-b64fd8b7ca38}" ma:taxonomyMulti="true" ma:sspId="74e15948-aea7-47af-9958-6bb435c1c2c6" ma:termSetId="00000000-0000-0000-0000-000000000000" ma:anchorId="00000000-0000-0000-0000-000000000000" ma:open="true" ma:isKeyword="true">
      <xsd:complexType>
        <xsd:sequence>
          <xsd:element ref="pc:Terms" minOccurs="0" maxOccurs="1"/>
        </xsd:sequence>
      </xsd:complexType>
    </xsd:element>
    <xsd:element name="TaxCatchAll" ma:index="14" nillable="true" ma:displayName="Taxonomy Catch All Column" ma:description="" ma:hidden="true" ma:list="{1dd67949-1cb6-4fbd-9a22-c1616bd73ce5}" ma:internalName="TaxCatchAll" ma:showField="CatchAllData" ma:web="c267183c-d7e5-44d0-9a28-6883cf5fe4d7">
      <xsd:complexType>
        <xsd:complexContent>
          <xsd:extension base="dms:MultiChoiceLookup">
            <xsd:sequence>
              <xsd:element name="Value" type="dms:Lookup" maxOccurs="unbounded" minOccurs="0" nillable="true"/>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4a6cc1e-42bf-475f-8c44-5294e8a84573" elementFormDefault="qualified">
    <xsd:import namespace="http://schemas.microsoft.com/office/2006/documentManagement/types"/>
    <xsd:import namespace="http://schemas.microsoft.com/office/infopath/2007/PartnerControls"/>
    <xsd:element name="SharedWithUsers" ma:index="11"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acb354c-e7f2-49fa-a48e-f1857a165e78" elementFormDefault="qualified">
    <xsd:import namespace="http://schemas.microsoft.com/office/2006/documentManagement/types"/>
    <xsd:import namespace="http://schemas.microsoft.com/office/infopath/2007/PartnerControls"/>
    <xsd:element name="Tipo_x0020_de_x0020_documento" ma:index="15" nillable="true" ma:displayName="Tipo de documento" ma:format="Dropdown" ma:internalName="Tipo_x0020_de_x0020_documento">
      <xsd:simpleType>
        <xsd:restriction base="dms:Choice">
          <xsd:enumeration value="Gestión de Proyecto"/>
          <xsd:enumeration value="Documentos técnicos"/>
          <xsd:enumeration value="Documentos de usuario"/>
          <xsd:enumeration value="Plantillas"/>
          <xsd:enumeration value="Licitación"/>
        </xsd:restriction>
      </xsd:simpleType>
    </xsd:element>
    <xsd:element name="Proyecto" ma:index="16" nillable="true" ma:displayName="Proyecto" ma:internalName="Proyecto">
      <xsd:simpleType>
        <xsd:restriction base="dms:Text">
          <xsd:maxLength value="255"/>
        </xsd:restriction>
      </xsd:simpleType>
    </xsd:element>
    <xsd:element name="DLCPolicyLabelValue" ma:index="18" nillable="true" ma:displayName="Etiqueta" ma:description="Almacena el valor actual de la etiqueta." ma:internalName="DLCPolicyLabelValue" ma:readOnly="true">
      <xsd:simpleType>
        <xsd:restriction base="dms:Note">
          <xsd:maxLength value="255"/>
        </xsd:restriction>
      </xsd:simpleType>
    </xsd:element>
    <xsd:element name="DLCPolicyLabelClientValue" ma:index="19" nillable="true" ma:displayName="Valor de etiqueta de cliente" ma:description="Almacena el último valor de etiqueta calculado en el cliente." ma:hidden="true" ma:internalName="DLCPolicyLabelClientValue" ma:readOnly="false">
      <xsd:simpleType>
        <xsd:restriction base="dms:Note"/>
      </xsd:simpleType>
    </xsd:element>
    <xsd:element name="DLCPolicyLabelLock" ma:index="20" nillable="true" ma:displayName="Etiqueta bloqueada" ma:description="Indica si la etiqueta debería actualizarse cuando se modifican las propiedades del elemento." ma:hidden="true" ma:internalName="DLCPolicyLabelLock" ma:readOnly="false">
      <xsd:simpleType>
        <xsd:restriction base="dms:Text"/>
      </xsd:simpleType>
    </xsd:element>
    <xsd:element name="Fecha_x0020_" ma:index="22" nillable="true" ma:displayName="Fecha " ma:format="DateOnly" ma:internalName="Fecha_x0020_">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907C029-266D-4020-AEA8-DB8A2D1E548E}">
  <ds:schemaRefs>
    <ds:schemaRef ds:uri="http://schemas.microsoft.com/sharepoint/events"/>
  </ds:schemaRefs>
</ds:datastoreItem>
</file>

<file path=customXml/itemProps2.xml><?xml version="1.0" encoding="utf-8"?>
<ds:datastoreItem xmlns:ds="http://schemas.openxmlformats.org/officeDocument/2006/customXml" ds:itemID="{67CB0C89-C2A7-4E27-A0C9-7DE25F0853CE}">
  <ds:schemaRefs>
    <ds:schemaRef ds:uri="microsoft.office.server.policy.changes"/>
  </ds:schemaRefs>
</ds:datastoreItem>
</file>

<file path=customXml/itemProps3.xml><?xml version="1.0" encoding="utf-8"?>
<ds:datastoreItem xmlns:ds="http://schemas.openxmlformats.org/officeDocument/2006/customXml" ds:itemID="{18061E44-7B5A-44C3-B70A-34C24AA9FFD1}">
  <ds:schemaRefs>
    <ds:schemaRef ds:uri="http://schemas.microsoft.com/sharepoint/v3/contenttype/forms"/>
  </ds:schemaRefs>
</ds:datastoreItem>
</file>

<file path=customXml/itemProps4.xml><?xml version="1.0" encoding="utf-8"?>
<ds:datastoreItem xmlns:ds="http://schemas.openxmlformats.org/officeDocument/2006/customXml" ds:itemID="{6898E8AE-0C7C-4CE2-8242-3CB5A2A2A818}">
  <ds:schemaRefs>
    <ds:schemaRef ds:uri="http://www.w3.org/XML/1998/namespace"/>
    <ds:schemaRef ds:uri="c267183c-d7e5-44d0-9a28-6883cf5fe4d7"/>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purl.org/dc/terms/"/>
    <ds:schemaRef ds:uri="bacb354c-e7f2-49fa-a48e-f1857a165e78"/>
    <ds:schemaRef ds:uri="http://schemas.openxmlformats.org/package/2006/metadata/core-properties"/>
    <ds:schemaRef ds:uri="c4a6cc1e-42bf-475f-8c44-5294e8a84573"/>
    <ds:schemaRef ds:uri="http://purl.org/dc/dcmitype/"/>
  </ds:schemaRefs>
</ds:datastoreItem>
</file>

<file path=customXml/itemProps5.xml><?xml version="1.0" encoding="utf-8"?>
<ds:datastoreItem xmlns:ds="http://schemas.openxmlformats.org/officeDocument/2006/customXml" ds:itemID="{98D1AA0D-F371-4CE3-A596-F4352C9C08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67183c-d7e5-44d0-9a28-6883cf5fe4d7"/>
    <ds:schemaRef ds:uri="c4a6cc1e-42bf-475f-8c44-5294e8a84573"/>
    <ds:schemaRef ds:uri="bacb354c-e7f2-49fa-a48e-f1857a165e7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INSTRUCCIONES</vt:lpstr>
      <vt:lpstr>CERTO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2025-01-31T12:53:06Z</dcterms:created>
  <dcterms:modified xsi:type="dcterms:W3CDTF">2025-09-01T10:37:06Z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ContentTypeId">
    <vt:lpwstr>0x01010040BF027305BBB443B3C08E3FE08CFD86</vt:lpwstr>
  </property>
  <property fmtid="{D5CDD505-2E9C-101B-9397-08002B2CF9AE}" pid="4" name="_dlc_DocIdItemGuid">
    <vt:lpwstr>51000e04-a390-4367-863b-8c83d392e906</vt:lpwstr>
  </property>
</Properties>
</file>