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S:\00 PLAN SANEA 2500\16_SANTORCAZ\03_CONTRATACION\OBRA_2025 _27\"/>
    </mc:Choice>
  </mc:AlternateContent>
  <xr:revisionPtr revIDLastSave="0" documentId="13_ncr:1_{C2468C35-7F9B-4E86-AB72-6C6622977A0E}" xr6:coauthVersionLast="47" xr6:coauthVersionMax="47" xr10:uidLastSave="{00000000-0000-0000-0000-000000000000}"/>
  <bookViews>
    <workbookView xWindow="16410" yWindow="0" windowWidth="22155" windowHeight="20985" xr2:uid="{5D151606-4895-4E94-8E1A-5BCEA6AD7F9C}"/>
  </bookViews>
  <sheets>
    <sheet name="Hoja1" sheetId="1" r:id="rId1"/>
  </sheets>
  <definedNames>
    <definedName name="_xlnm.Print_Area" localSheetId="0">Hoja1!$A$1:$H$444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39" i="1" l="1"/>
  <c r="H439" i="1" s="1"/>
  <c r="G440" i="1"/>
  <c r="H440" i="1" s="1"/>
  <c r="G441" i="1"/>
  <c r="H441" i="1"/>
  <c r="H438" i="1"/>
  <c r="G438" i="1"/>
  <c r="G434" i="1"/>
  <c r="H434" i="1" s="1"/>
  <c r="H433" i="1"/>
  <c r="G433" i="1"/>
  <c r="G424" i="1"/>
  <c r="H424" i="1" s="1"/>
  <c r="G425" i="1"/>
  <c r="H425" i="1" s="1"/>
  <c r="H423" i="1"/>
  <c r="G423" i="1"/>
  <c r="G410" i="1"/>
  <c r="H410" i="1" s="1"/>
  <c r="G411" i="1"/>
  <c r="H411" i="1" s="1"/>
  <c r="G412" i="1"/>
  <c r="H412" i="1" s="1"/>
  <c r="G413" i="1"/>
  <c r="H413" i="1"/>
  <c r="G414" i="1"/>
  <c r="H414" i="1" s="1"/>
  <c r="G415" i="1"/>
  <c r="H415" i="1" s="1"/>
  <c r="G416" i="1"/>
  <c r="H416" i="1" s="1"/>
  <c r="G417" i="1"/>
  <c r="H417" i="1"/>
  <c r="G418" i="1"/>
  <c r="H418" i="1" s="1"/>
  <c r="G419" i="1"/>
  <c r="H419" i="1" s="1"/>
  <c r="H409" i="1"/>
  <c r="G409" i="1"/>
  <c r="G404" i="1"/>
  <c r="H404" i="1"/>
  <c r="G406" i="1" s="1"/>
  <c r="H406" i="1" s="1"/>
  <c r="H402" i="1" s="1"/>
  <c r="G405" i="1"/>
  <c r="H405" i="1"/>
  <c r="H403" i="1"/>
  <c r="G403" i="1"/>
  <c r="G398" i="1"/>
  <c r="H398" i="1"/>
  <c r="G399" i="1"/>
  <c r="H399" i="1" s="1"/>
  <c r="G400" i="1" s="1"/>
  <c r="G396" i="1" s="1"/>
  <c r="H397" i="1"/>
  <c r="G397" i="1"/>
  <c r="H390" i="1"/>
  <c r="H389" i="1"/>
  <c r="H385" i="1"/>
  <c r="H384" i="1"/>
  <c r="G385" i="1"/>
  <c r="G384" i="1"/>
  <c r="G390" i="1"/>
  <c r="G389" i="1"/>
  <c r="G379" i="1"/>
  <c r="H379" i="1"/>
  <c r="G380" i="1"/>
  <c r="H380" i="1" s="1"/>
  <c r="H378" i="1"/>
  <c r="G378" i="1"/>
  <c r="G370" i="1"/>
  <c r="H370" i="1" s="1"/>
  <c r="G371" i="1"/>
  <c r="H371" i="1" s="1"/>
  <c r="G372" i="1"/>
  <c r="H372" i="1" s="1"/>
  <c r="G373" i="1"/>
  <c r="H373" i="1"/>
  <c r="G374" i="1"/>
  <c r="H374" i="1"/>
  <c r="H369" i="1"/>
  <c r="G369" i="1"/>
  <c r="G362" i="1"/>
  <c r="H362" i="1"/>
  <c r="G363" i="1"/>
  <c r="H363" i="1" s="1"/>
  <c r="G364" i="1"/>
  <c r="H364" i="1"/>
  <c r="G351" i="1"/>
  <c r="H351" i="1" s="1"/>
  <c r="G352" i="1"/>
  <c r="H352" i="1" s="1"/>
  <c r="G353" i="1"/>
  <c r="H353" i="1" s="1"/>
  <c r="G354" i="1"/>
  <c r="H354" i="1"/>
  <c r="G355" i="1"/>
  <c r="H355" i="1" s="1"/>
  <c r="G356" i="1"/>
  <c r="H356" i="1" s="1"/>
  <c r="G357" i="1"/>
  <c r="H357" i="1" s="1"/>
  <c r="G358" i="1"/>
  <c r="H358" i="1"/>
  <c r="G359" i="1"/>
  <c r="H359" i="1" s="1"/>
  <c r="G360" i="1"/>
  <c r="H360" i="1" s="1"/>
  <c r="G361" i="1"/>
  <c r="H361" i="1" s="1"/>
  <c r="H350" i="1"/>
  <c r="G350" i="1"/>
  <c r="G336" i="1"/>
  <c r="H336" i="1"/>
  <c r="G337" i="1"/>
  <c r="H337" i="1" s="1"/>
  <c r="G338" i="1"/>
  <c r="H338" i="1" s="1"/>
  <c r="G339" i="1"/>
  <c r="H339" i="1"/>
  <c r="G340" i="1"/>
  <c r="H340" i="1"/>
  <c r="G341" i="1"/>
  <c r="H341" i="1" s="1"/>
  <c r="G342" i="1"/>
  <c r="H342" i="1"/>
  <c r="G343" i="1"/>
  <c r="H343" i="1"/>
  <c r="G344" i="1"/>
  <c r="H344" i="1"/>
  <c r="G345" i="1"/>
  <c r="H345" i="1" s="1"/>
  <c r="H335" i="1"/>
  <c r="G335" i="1"/>
  <c r="G324" i="1"/>
  <c r="H324" i="1" s="1"/>
  <c r="G325" i="1"/>
  <c r="H325" i="1"/>
  <c r="G326" i="1"/>
  <c r="H326" i="1"/>
  <c r="G327" i="1"/>
  <c r="H327" i="1"/>
  <c r="G328" i="1"/>
  <c r="H328" i="1" s="1"/>
  <c r="G329" i="1"/>
  <c r="H329" i="1"/>
  <c r="H323" i="1"/>
  <c r="G323" i="1"/>
  <c r="G307" i="1"/>
  <c r="H307" i="1" s="1"/>
  <c r="G308" i="1"/>
  <c r="H308" i="1" s="1"/>
  <c r="G309" i="1"/>
  <c r="H309" i="1"/>
  <c r="G310" i="1"/>
  <c r="H310" i="1"/>
  <c r="G311" i="1"/>
  <c r="H311" i="1" s="1"/>
  <c r="G312" i="1"/>
  <c r="H312" i="1" s="1"/>
  <c r="G313" i="1"/>
  <c r="H313" i="1"/>
  <c r="G314" i="1"/>
  <c r="H314" i="1"/>
  <c r="G315" i="1"/>
  <c r="H315" i="1" s="1"/>
  <c r="G316" i="1"/>
  <c r="H316" i="1" s="1"/>
  <c r="G317" i="1"/>
  <c r="H317" i="1"/>
  <c r="G318" i="1"/>
  <c r="H318" i="1"/>
  <c r="G319" i="1"/>
  <c r="H319" i="1" s="1"/>
  <c r="H306" i="1"/>
  <c r="G306" i="1"/>
  <c r="G299" i="1"/>
  <c r="H299" i="1"/>
  <c r="G300" i="1"/>
  <c r="H300" i="1" s="1"/>
  <c r="G301" i="1"/>
  <c r="H301" i="1" s="1"/>
  <c r="G302" i="1"/>
  <c r="H302" i="1"/>
  <c r="G290" i="1"/>
  <c r="H290" i="1" s="1"/>
  <c r="G291" i="1"/>
  <c r="H291" i="1" s="1"/>
  <c r="G292" i="1"/>
  <c r="H292" i="1" s="1"/>
  <c r="G293" i="1"/>
  <c r="H293" i="1"/>
  <c r="G294" i="1"/>
  <c r="H294" i="1" s="1"/>
  <c r="G295" i="1"/>
  <c r="H295" i="1" s="1"/>
  <c r="G296" i="1"/>
  <c r="H296" i="1" s="1"/>
  <c r="G297" i="1"/>
  <c r="H297" i="1"/>
  <c r="G298" i="1"/>
  <c r="H298" i="1" s="1"/>
  <c r="H289" i="1"/>
  <c r="G289" i="1"/>
  <c r="G281" i="1"/>
  <c r="H281" i="1"/>
  <c r="G282" i="1"/>
  <c r="H282" i="1" s="1"/>
  <c r="G283" i="1"/>
  <c r="H283" i="1"/>
  <c r="G284" i="1"/>
  <c r="H284" i="1"/>
  <c r="G285" i="1"/>
  <c r="H285" i="1"/>
  <c r="H280" i="1"/>
  <c r="G280" i="1"/>
  <c r="G274" i="1"/>
  <c r="H274" i="1" s="1"/>
  <c r="G275" i="1"/>
  <c r="H275" i="1" s="1"/>
  <c r="G276" i="1"/>
  <c r="H276" i="1"/>
  <c r="H273" i="1"/>
  <c r="G273" i="1"/>
  <c r="G263" i="1"/>
  <c r="H263" i="1"/>
  <c r="G264" i="1"/>
  <c r="H264" i="1" s="1"/>
  <c r="G265" i="1"/>
  <c r="H265" i="1"/>
  <c r="G266" i="1"/>
  <c r="H266" i="1"/>
  <c r="H262" i="1"/>
  <c r="G262" i="1"/>
  <c r="G257" i="1"/>
  <c r="H257" i="1" s="1"/>
  <c r="G258" i="1"/>
  <c r="H258" i="1"/>
  <c r="H256" i="1"/>
  <c r="G256" i="1"/>
  <c r="G245" i="1"/>
  <c r="H245" i="1"/>
  <c r="G246" i="1"/>
  <c r="H246" i="1" s="1"/>
  <c r="G247" i="1"/>
  <c r="H247" i="1"/>
  <c r="G248" i="1"/>
  <c r="H248" i="1"/>
  <c r="G249" i="1"/>
  <c r="H249" i="1"/>
  <c r="G250" i="1"/>
  <c r="H250" i="1" s="1"/>
  <c r="G251" i="1"/>
  <c r="H251" i="1" s="1"/>
  <c r="G252" i="1"/>
  <c r="H252" i="1"/>
  <c r="H244" i="1"/>
  <c r="G244" i="1"/>
  <c r="G228" i="1"/>
  <c r="H228" i="1" s="1"/>
  <c r="G229" i="1"/>
  <c r="H229" i="1"/>
  <c r="G230" i="1"/>
  <c r="H230" i="1"/>
  <c r="G231" i="1"/>
  <c r="H231" i="1"/>
  <c r="G232" i="1"/>
  <c r="H232" i="1" s="1"/>
  <c r="G233" i="1"/>
  <c r="H233" i="1"/>
  <c r="G234" i="1"/>
  <c r="H234" i="1"/>
  <c r="G235" i="1"/>
  <c r="H235" i="1"/>
  <c r="G236" i="1"/>
  <c r="H236" i="1" s="1"/>
  <c r="G237" i="1"/>
  <c r="H237" i="1"/>
  <c r="G238" i="1"/>
  <c r="H238" i="1"/>
  <c r="G239" i="1"/>
  <c r="H239" i="1"/>
  <c r="G240" i="1"/>
  <c r="H240" i="1" s="1"/>
  <c r="H227" i="1"/>
  <c r="G227" i="1"/>
  <c r="G215" i="1"/>
  <c r="H215" i="1"/>
  <c r="G216" i="1"/>
  <c r="H216" i="1"/>
  <c r="G217" i="1"/>
  <c r="H217" i="1"/>
  <c r="G218" i="1"/>
  <c r="H218" i="1"/>
  <c r="G219" i="1"/>
  <c r="H219" i="1"/>
  <c r="G220" i="1"/>
  <c r="H220" i="1"/>
  <c r="G221" i="1"/>
  <c r="H221" i="1"/>
  <c r="G222" i="1"/>
  <c r="H222" i="1"/>
  <c r="G223" i="1"/>
  <c r="H223" i="1"/>
  <c r="H214" i="1"/>
  <c r="G214" i="1"/>
  <c r="G202" i="1"/>
  <c r="H202" i="1"/>
  <c r="G203" i="1"/>
  <c r="H203" i="1" s="1"/>
  <c r="G204" i="1"/>
  <c r="H204" i="1"/>
  <c r="G205" i="1"/>
  <c r="H205" i="1"/>
  <c r="G206" i="1"/>
  <c r="H206" i="1"/>
  <c r="G207" i="1"/>
  <c r="H207" i="1" s="1"/>
  <c r="G208" i="1"/>
  <c r="H208" i="1"/>
  <c r="G209" i="1"/>
  <c r="H209" i="1"/>
  <c r="G210" i="1"/>
  <c r="H210" i="1"/>
  <c r="H201" i="1"/>
  <c r="G201" i="1"/>
  <c r="G193" i="1"/>
  <c r="H193" i="1"/>
  <c r="G194" i="1"/>
  <c r="H194" i="1" s="1"/>
  <c r="H192" i="1"/>
  <c r="G192" i="1"/>
  <c r="G184" i="1"/>
  <c r="H184" i="1" s="1"/>
  <c r="G185" i="1"/>
  <c r="H185" i="1" s="1"/>
  <c r="G186" i="1"/>
  <c r="H186" i="1" s="1"/>
  <c r="G187" i="1"/>
  <c r="H187" i="1"/>
  <c r="G188" i="1"/>
  <c r="H188" i="1"/>
  <c r="G175" i="1"/>
  <c r="H175" i="1"/>
  <c r="G176" i="1"/>
  <c r="H176" i="1" s="1"/>
  <c r="G177" i="1"/>
  <c r="H177" i="1"/>
  <c r="G178" i="1"/>
  <c r="H178" i="1"/>
  <c r="G179" i="1"/>
  <c r="H179" i="1"/>
  <c r="G180" i="1"/>
  <c r="H180" i="1" s="1"/>
  <c r="G181" i="1"/>
  <c r="H181" i="1"/>
  <c r="G182" i="1"/>
  <c r="H182" i="1"/>
  <c r="G183" i="1"/>
  <c r="H183" i="1"/>
  <c r="H174" i="1"/>
  <c r="G174" i="1"/>
  <c r="G168" i="1"/>
  <c r="H168" i="1" s="1"/>
  <c r="G169" i="1"/>
  <c r="H169" i="1" s="1"/>
  <c r="G170" i="1"/>
  <c r="H170" i="1" s="1"/>
  <c r="G157" i="1"/>
  <c r="H157" i="1" s="1"/>
  <c r="G158" i="1"/>
  <c r="H158" i="1" s="1"/>
  <c r="G159" i="1"/>
  <c r="H159" i="1" s="1"/>
  <c r="G160" i="1"/>
  <c r="H160" i="1"/>
  <c r="G161" i="1"/>
  <c r="H161" i="1" s="1"/>
  <c r="G162" i="1"/>
  <c r="H162" i="1" s="1"/>
  <c r="G163" i="1"/>
  <c r="H163" i="1" s="1"/>
  <c r="G164" i="1"/>
  <c r="H164" i="1"/>
  <c r="G165" i="1"/>
  <c r="H165" i="1" s="1"/>
  <c r="G166" i="1"/>
  <c r="H166" i="1" s="1"/>
  <c r="G167" i="1"/>
  <c r="H167" i="1" s="1"/>
  <c r="H156" i="1"/>
  <c r="G156" i="1"/>
  <c r="G143" i="1"/>
  <c r="H143" i="1" s="1"/>
  <c r="G144" i="1"/>
  <c r="H144" i="1" s="1"/>
  <c r="G145" i="1"/>
  <c r="H145" i="1" s="1"/>
  <c r="G146" i="1"/>
  <c r="H146" i="1"/>
  <c r="G147" i="1"/>
  <c r="H147" i="1" s="1"/>
  <c r="G148" i="1"/>
  <c r="H148" i="1" s="1"/>
  <c r="G149" i="1"/>
  <c r="H149" i="1" s="1"/>
  <c r="G150" i="1"/>
  <c r="H150" i="1"/>
  <c r="G151" i="1"/>
  <c r="H151" i="1" s="1"/>
  <c r="G152" i="1"/>
  <c r="H152" i="1" s="1"/>
  <c r="H142" i="1"/>
  <c r="G142" i="1"/>
  <c r="G127" i="1"/>
  <c r="H127" i="1" s="1"/>
  <c r="G128" i="1"/>
  <c r="H128" i="1" s="1"/>
  <c r="G129" i="1"/>
  <c r="H129" i="1"/>
  <c r="G130" i="1"/>
  <c r="H130" i="1"/>
  <c r="G131" i="1"/>
  <c r="H131" i="1"/>
  <c r="G132" i="1"/>
  <c r="H132" i="1" s="1"/>
  <c r="G133" i="1"/>
  <c r="H133" i="1"/>
  <c r="G134" i="1"/>
  <c r="H134" i="1" s="1"/>
  <c r="G135" i="1"/>
  <c r="H135" i="1"/>
  <c r="G136" i="1"/>
  <c r="H136" i="1" s="1"/>
  <c r="G137" i="1"/>
  <c r="H137" i="1"/>
  <c r="G138" i="1"/>
  <c r="H138" i="1"/>
  <c r="H126" i="1"/>
  <c r="G126" i="1"/>
  <c r="G4" i="1"/>
  <c r="G108" i="1"/>
  <c r="H108" i="1" s="1"/>
  <c r="G109" i="1"/>
  <c r="H109" i="1" s="1"/>
  <c r="G110" i="1"/>
  <c r="H110" i="1" s="1"/>
  <c r="G111" i="1"/>
  <c r="H111" i="1"/>
  <c r="G112" i="1"/>
  <c r="H112" i="1" s="1"/>
  <c r="G113" i="1"/>
  <c r="H113" i="1" s="1"/>
  <c r="G114" i="1"/>
  <c r="H114" i="1"/>
  <c r="G115" i="1"/>
  <c r="H115" i="1"/>
  <c r="G116" i="1"/>
  <c r="H116" i="1" s="1"/>
  <c r="G117" i="1"/>
  <c r="H117" i="1" s="1"/>
  <c r="G118" i="1"/>
  <c r="H118" i="1"/>
  <c r="G119" i="1"/>
  <c r="H119" i="1"/>
  <c r="H107" i="1"/>
  <c r="G107" i="1"/>
  <c r="H102" i="1"/>
  <c r="H103" i="1"/>
  <c r="H101" i="1"/>
  <c r="G102" i="1"/>
  <c r="G103" i="1"/>
  <c r="G101" i="1"/>
  <c r="H88" i="1"/>
  <c r="H89" i="1"/>
  <c r="H90" i="1"/>
  <c r="H91" i="1"/>
  <c r="H92" i="1"/>
  <c r="H93" i="1"/>
  <c r="H94" i="1"/>
  <c r="H95" i="1"/>
  <c r="H96" i="1"/>
  <c r="H97" i="1"/>
  <c r="H76" i="1"/>
  <c r="H77" i="1"/>
  <c r="H78" i="1"/>
  <c r="H79" i="1"/>
  <c r="H80" i="1"/>
  <c r="H81" i="1"/>
  <c r="H82" i="1"/>
  <c r="H83" i="1"/>
  <c r="H84" i="1"/>
  <c r="H85" i="1"/>
  <c r="H86" i="1"/>
  <c r="H87" i="1"/>
  <c r="H75" i="1"/>
  <c r="G91" i="1"/>
  <c r="G92" i="1"/>
  <c r="G93" i="1"/>
  <c r="G94" i="1"/>
  <c r="G95" i="1"/>
  <c r="G96" i="1"/>
  <c r="G97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75" i="1"/>
  <c r="G72" i="1"/>
  <c r="H63" i="1"/>
  <c r="H64" i="1"/>
  <c r="H65" i="1"/>
  <c r="H66" i="1"/>
  <c r="H67" i="1"/>
  <c r="H68" i="1"/>
  <c r="H69" i="1"/>
  <c r="H70" i="1"/>
  <c r="H71" i="1"/>
  <c r="H51" i="1"/>
  <c r="H52" i="1"/>
  <c r="H53" i="1"/>
  <c r="H54" i="1"/>
  <c r="H55" i="1"/>
  <c r="H56" i="1"/>
  <c r="H57" i="1"/>
  <c r="H58" i="1"/>
  <c r="H59" i="1"/>
  <c r="H60" i="1"/>
  <c r="H61" i="1"/>
  <c r="H62" i="1"/>
  <c r="H50" i="1"/>
  <c r="G66" i="1"/>
  <c r="G67" i="1"/>
  <c r="G68" i="1"/>
  <c r="G69" i="1"/>
  <c r="G70" i="1"/>
  <c r="G71" i="1"/>
  <c r="G61" i="1"/>
  <c r="G62" i="1"/>
  <c r="G63" i="1"/>
  <c r="G64" i="1"/>
  <c r="G65" i="1"/>
  <c r="G51" i="1"/>
  <c r="G52" i="1"/>
  <c r="G53" i="1"/>
  <c r="G54" i="1"/>
  <c r="G55" i="1"/>
  <c r="G56" i="1"/>
  <c r="G57" i="1"/>
  <c r="G58" i="1"/>
  <c r="G59" i="1"/>
  <c r="G60" i="1"/>
  <c r="G50" i="1"/>
  <c r="H47" i="1"/>
  <c r="H30" i="1"/>
  <c r="H34" i="1"/>
  <c r="G47" i="1" s="1"/>
  <c r="G32" i="1" s="1"/>
  <c r="H35" i="1"/>
  <c r="H36" i="1"/>
  <c r="H37" i="1"/>
  <c r="H38" i="1"/>
  <c r="H39" i="1"/>
  <c r="H40" i="1"/>
  <c r="H41" i="1"/>
  <c r="H42" i="1"/>
  <c r="H43" i="1"/>
  <c r="H44" i="1"/>
  <c r="H45" i="1"/>
  <c r="H46" i="1"/>
  <c r="H33" i="1"/>
  <c r="G45" i="1"/>
  <c r="G46" i="1"/>
  <c r="G34" i="1"/>
  <c r="G35" i="1"/>
  <c r="G36" i="1"/>
  <c r="G37" i="1"/>
  <c r="G38" i="1"/>
  <c r="G39" i="1"/>
  <c r="G40" i="1"/>
  <c r="G41" i="1"/>
  <c r="G42" i="1"/>
  <c r="G43" i="1"/>
  <c r="G44" i="1"/>
  <c r="G33" i="1"/>
  <c r="G30" i="1"/>
  <c r="G5" i="1"/>
  <c r="H22" i="1"/>
  <c r="H23" i="1"/>
  <c r="H24" i="1"/>
  <c r="H25" i="1"/>
  <c r="H26" i="1"/>
  <c r="H27" i="1"/>
  <c r="H28" i="1"/>
  <c r="H29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6" i="1"/>
  <c r="G19" i="1"/>
  <c r="G20" i="1"/>
  <c r="G21" i="1"/>
  <c r="G22" i="1"/>
  <c r="G23" i="1"/>
  <c r="G24" i="1"/>
  <c r="G25" i="1"/>
  <c r="G26" i="1"/>
  <c r="G27" i="1"/>
  <c r="G28" i="1"/>
  <c r="G29" i="1"/>
  <c r="G7" i="1"/>
  <c r="G8" i="1"/>
  <c r="G9" i="1"/>
  <c r="G10" i="1"/>
  <c r="G11" i="1"/>
  <c r="G12" i="1"/>
  <c r="G13" i="1"/>
  <c r="G14" i="1"/>
  <c r="G15" i="1"/>
  <c r="G16" i="1"/>
  <c r="G17" i="1"/>
  <c r="G18" i="1"/>
  <c r="G6" i="1"/>
  <c r="E437" i="1"/>
  <c r="E432" i="1"/>
  <c r="E348" i="1"/>
  <c r="E395" i="1"/>
  <c r="E422" i="1"/>
  <c r="E408" i="1"/>
  <c r="E402" i="1"/>
  <c r="E396" i="1"/>
  <c r="E367" i="1"/>
  <c r="E388" i="1"/>
  <c r="E383" i="1"/>
  <c r="G386" i="1"/>
  <c r="E377" i="1"/>
  <c r="E368" i="1"/>
  <c r="E349" i="1"/>
  <c r="E334" i="1"/>
  <c r="E271" i="1"/>
  <c r="E322" i="1"/>
  <c r="E305" i="1"/>
  <c r="E288" i="1"/>
  <c r="E279" i="1"/>
  <c r="E272" i="1"/>
  <c r="E199" i="1"/>
  <c r="E261" i="1"/>
  <c r="E255" i="1"/>
  <c r="E243" i="1"/>
  <c r="E226" i="1"/>
  <c r="E213" i="1"/>
  <c r="E200" i="1"/>
  <c r="E124" i="1"/>
  <c r="E191" i="1"/>
  <c r="E173" i="1"/>
  <c r="E155" i="1"/>
  <c r="E141" i="1"/>
  <c r="E125" i="1"/>
  <c r="E4" i="1"/>
  <c r="E106" i="1"/>
  <c r="E100" i="1"/>
  <c r="E74" i="1"/>
  <c r="E49" i="1"/>
  <c r="E32" i="1"/>
  <c r="E5" i="1"/>
  <c r="G426" i="1" l="1"/>
  <c r="H426" i="1" s="1"/>
  <c r="H422" i="1" s="1"/>
  <c r="G381" i="1"/>
  <c r="H381" i="1" s="1"/>
  <c r="H377" i="1" s="1"/>
  <c r="G391" i="1"/>
  <c r="H391" i="1" s="1"/>
  <c r="H388" i="1" s="1"/>
  <c r="G211" i="1"/>
  <c r="G200" i="1" s="1"/>
  <c r="G365" i="1"/>
  <c r="G349" i="1" s="1"/>
  <c r="G277" i="1"/>
  <c r="G272" i="1" s="1"/>
  <c r="G195" i="1"/>
  <c r="G191" i="1" s="1"/>
  <c r="G153" i="1"/>
  <c r="H153" i="1" s="1"/>
  <c r="H141" i="1" s="1"/>
  <c r="G330" i="1"/>
  <c r="G322" i="1" s="1"/>
  <c r="G375" i="1"/>
  <c r="H375" i="1" s="1"/>
  <c r="H368" i="1" s="1"/>
  <c r="G420" i="1"/>
  <c r="H420" i="1" s="1"/>
  <c r="H408" i="1" s="1"/>
  <c r="G224" i="1"/>
  <c r="G213" i="1" s="1"/>
  <c r="G267" i="1"/>
  <c r="G261" i="1" s="1"/>
  <c r="G435" i="1"/>
  <c r="G432" i="1" s="1"/>
  <c r="G171" i="1"/>
  <c r="G155" i="1" s="1"/>
  <c r="H32" i="1"/>
  <c r="G98" i="1"/>
  <c r="H98" i="1" s="1"/>
  <c r="H74" i="1" s="1"/>
  <c r="G104" i="1"/>
  <c r="G100" i="1" s="1"/>
  <c r="G120" i="1"/>
  <c r="G106" i="1" s="1"/>
  <c r="G139" i="1"/>
  <c r="H139" i="1" s="1"/>
  <c r="H125" i="1" s="1"/>
  <c r="G253" i="1"/>
  <c r="G243" i="1" s="1"/>
  <c r="G346" i="1"/>
  <c r="H346" i="1" s="1"/>
  <c r="H334" i="1" s="1"/>
  <c r="G442" i="1"/>
  <c r="H442" i="1" s="1"/>
  <c r="H437" i="1" s="1"/>
  <c r="G189" i="1"/>
  <c r="H189" i="1" s="1"/>
  <c r="H173" i="1" s="1"/>
  <c r="G49" i="1"/>
  <c r="G241" i="1"/>
  <c r="H241" i="1" s="1"/>
  <c r="G303" i="1"/>
  <c r="G288" i="1" s="1"/>
  <c r="G320" i="1"/>
  <c r="G305" i="1" s="1"/>
  <c r="G259" i="1"/>
  <c r="G255" i="1" s="1"/>
  <c r="G286" i="1"/>
  <c r="H286" i="1" s="1"/>
  <c r="H279" i="1" s="1"/>
  <c r="H120" i="1"/>
  <c r="H106" i="1" s="1"/>
  <c r="G383" i="1"/>
  <c r="H386" i="1"/>
  <c r="H383" i="1" s="1"/>
  <c r="H400" i="1"/>
  <c r="H396" i="1" s="1"/>
  <c r="G402" i="1"/>
  <c r="G437" i="1" l="1"/>
  <c r="G422" i="1"/>
  <c r="G388" i="1"/>
  <c r="G377" i="1"/>
  <c r="G368" i="1"/>
  <c r="H365" i="1"/>
  <c r="H349" i="1" s="1"/>
  <c r="G279" i="1"/>
  <c r="H259" i="1"/>
  <c r="H255" i="1" s="1"/>
  <c r="H226" i="1"/>
  <c r="G226" i="1"/>
  <c r="G173" i="1"/>
  <c r="H171" i="1"/>
  <c r="H155" i="1" s="1"/>
  <c r="G74" i="1"/>
  <c r="H5" i="1"/>
  <c r="G334" i="1"/>
  <c r="H277" i="1"/>
  <c r="H272" i="1" s="1"/>
  <c r="H435" i="1"/>
  <c r="H432" i="1" s="1"/>
  <c r="G141" i="1"/>
  <c r="H211" i="1"/>
  <c r="H200" i="1" s="1"/>
  <c r="H224" i="1"/>
  <c r="H213" i="1" s="1"/>
  <c r="H330" i="1"/>
  <c r="H322" i="1" s="1"/>
  <c r="H195" i="1"/>
  <c r="H191" i="1" s="1"/>
  <c r="H267" i="1"/>
  <c r="H261" i="1" s="1"/>
  <c r="G428" i="1"/>
  <c r="G395" i="1" s="1"/>
  <c r="G125" i="1"/>
  <c r="H320" i="1"/>
  <c r="H305" i="1" s="1"/>
  <c r="H303" i="1"/>
  <c r="H288" i="1" s="1"/>
  <c r="H104" i="1"/>
  <c r="H100" i="1" s="1"/>
  <c r="H253" i="1"/>
  <c r="H243" i="1" s="1"/>
  <c r="H72" i="1"/>
  <c r="H49" i="1" s="1"/>
  <c r="G408" i="1"/>
  <c r="G393" i="1"/>
  <c r="H428" i="1" l="1"/>
  <c r="H395" i="1" s="1"/>
  <c r="G332" i="1"/>
  <c r="H332" i="1" s="1"/>
  <c r="H271" i="1" s="1"/>
  <c r="G197" i="1"/>
  <c r="H197" i="1" s="1"/>
  <c r="H124" i="1" s="1"/>
  <c r="G122" i="1"/>
  <c r="H122" i="1" s="1"/>
  <c r="H4" i="1" s="1"/>
  <c r="G269" i="1"/>
  <c r="H269" i="1" s="1"/>
  <c r="H199" i="1" s="1"/>
  <c r="H393" i="1"/>
  <c r="H367" i="1" s="1"/>
  <c r="G367" i="1"/>
  <c r="G430" i="1" l="1"/>
  <c r="G348" i="1" s="1"/>
  <c r="G271" i="1"/>
  <c r="G199" i="1"/>
  <c r="G124" i="1"/>
  <c r="H430" i="1" l="1"/>
  <c r="H348" i="1" s="1"/>
  <c r="G444" i="1" s="1"/>
  <c r="H44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Sonia Borderías Blasco</author>
  </authors>
  <commentList>
    <comment ref="A3" authorId="0" shapeId="0" xr:uid="{265594C7-C1BF-46BE-B516-6953609104D4}">
      <text>
        <r>
          <rPr>
            <b/>
            <sz val="9"/>
            <color indexed="81"/>
            <rFont val="Tahoma"/>
            <family val="2"/>
          </rPr>
          <t>Código único que identifica el concepto. Ver colores en "Entorno de trabajo: Apariencia"
Es el primer campo que hay que rellenar para crear un concepto.
Al escribir un código:
•	Si no existe en la obra, se crea un concepto nuevo
•	Si ya figura en otro lugar de la obra, se inserta también bajo el concepto superior
•	Si deriva de un concepto paramétrico, se inserta el concepto derivado
Es sensible a la opción "Archivo: Entorno de trabajo: Generales: Aceptar códigos en minúsculas"</t>
        </r>
      </text>
    </comment>
    <comment ref="B3" authorId="0" shapeId="0" xr:uid="{AEC42E96-10C5-4B53-99FD-874EBA6E0609}">
      <text>
        <r>
          <rPr>
            <b/>
            <sz val="9"/>
            <color indexed="81"/>
            <rFont val="Tahoma"/>
            <family val="2"/>
          </rPr>
          <t>Naturaleza del concepto (ver menú contextual)</t>
        </r>
      </text>
    </comment>
    <comment ref="C3" authorId="0" shapeId="0" xr:uid="{9F3D8E36-49D4-4EF3-A5C0-368D6D37B771}">
      <text>
        <r>
          <rPr>
            <b/>
            <sz val="9"/>
            <color indexed="81"/>
            <rFont val="Tahoma"/>
            <family val="2"/>
          </rPr>
          <t>Unidad de medida a la que se refiere el precio unitario
Las unidades de tiempo de la maquinaria y la mano de obra afectan a los cálculos de duraciones y recursos
D*, d*: Dias x Horas laborables del día (Obra.CalcDurLab)
S*, s*, W*, w*: Semanas x 5 días
M*, m*: Meses x Días laborables del mes (Obra.CalcDurMes)
A*, a*, Y*, y*: Años x 12</t>
        </r>
      </text>
    </comment>
    <comment ref="D3" authorId="0" shapeId="0" xr:uid="{6179DC7C-0A14-4F61-A29D-7DA35DFBF95E}">
      <text>
        <r>
          <rPr>
            <b/>
            <sz val="9"/>
            <color indexed="81"/>
            <rFont val="Tahoma"/>
            <family val="2"/>
          </rPr>
          <t>Texto breve que facilita la visualización, la búsqueda y la impresión del concepto en lugar del texto
El color corresponde al estado, que se modifica con el menú contextual, actualizándose la fecha del color correspondiente</t>
        </r>
      </text>
    </comment>
    <comment ref="E3" authorId="0" shapeId="0" xr:uid="{FDDC40EB-5D3D-4EE1-8D9A-ED726A21B59C}">
      <text>
        <r>
          <rPr>
            <b/>
            <sz val="9"/>
            <color indexed="81"/>
            <rFont val="Tahoma"/>
            <family val="2"/>
          </rPr>
          <t>Cantidad o rendimiento del concepto en su superior en el presupuesto
Magenta: Proviene de las líneas de medición 
Negro: Si se introduce por el usuario se retiran del presupuesto las líneas de medición, si existen
Fondo gris: Puede anularse para no tener en cuenta la cantidad del concepto en un superior determinado</t>
        </r>
      </text>
    </comment>
    <comment ref="F3" authorId="0" shapeId="0" xr:uid="{9D297F78-34DC-447D-80F5-74BA62ED0CE4}">
      <text>
        <r>
          <rPr>
            <b/>
            <sz val="9"/>
            <color indexed="81"/>
            <rFont val="Tahoma"/>
            <family val="2"/>
          </rPr>
          <t>Precio unitario principal del concepto
Puede ser el precio del presupuesto, de venta o de oferta
Cuando se usan precios de coste y de venta el coste estimado figura en el precio objetivo "Obj"
Magenta: Calculado a partir de los conceptos inferiores, si se modifica pasa a ser bloqueado
Rojo: Bloqueado, puede ser distinto al resultante de sus inferiores
Fondo gris: Anulado, el concepto no interviene en el presupuesto
Precios.Pres
Precio asignado a la entidad que aparece en las ventanas de precios múltiples, como divisas, precios y ofertantes
Negro: Introducido por usuario
Rosa: Valor de defecto
Magenta: Calculado</t>
        </r>
      </text>
    </comment>
    <comment ref="H3" authorId="0" shapeId="0" xr:uid="{7D4FB408-CD0E-44E1-81D1-249EECD3F548}">
      <text>
        <r>
          <rPr>
            <b/>
            <sz val="9"/>
            <color indexed="81"/>
            <rFont val="Tahoma"/>
            <family val="2"/>
          </rPr>
          <t>Presupuesto vigente, suma de presupuesto inicial y modificaciones aprobadas
Incluye costes indirectos (PEM) si esta definido el porcentaje
Magenta: El producto de la cantidad por el precio del presupuesto está afectado por un factor o por el porcentaje de costes indirectos</t>
        </r>
      </text>
    </comment>
  </commentList>
</comments>
</file>

<file path=xl/sharedStrings.xml><?xml version="1.0" encoding="utf-8"?>
<sst xmlns="http://schemas.openxmlformats.org/spreadsheetml/2006/main" count="1484" uniqueCount="552">
  <si>
    <t>SANTORCAZ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</si>
  <si>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</si>
  <si>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</si>
  <si>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</si>
  <si>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</si>
  <si>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</si>
  <si>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</si>
  <si>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</si>
  <si>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</si>
  <si>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01</t>
  </si>
  <si>
    <t>Capítulo</t>
  </si>
  <si>
    <t/>
  </si>
  <si>
    <t>ACTUACION NORTE</t>
  </si>
  <si>
    <t>01.01</t>
  </si>
  <si>
    <t>DEMOLICIONES Y TRABAJOS PREVIOS</t>
  </si>
  <si>
    <t>U01010010</t>
  </si>
  <si>
    <t>Partida</t>
  </si>
  <si>
    <t>m2</t>
  </si>
  <si>
    <t>Despeje-desbroce terreno</t>
  </si>
  <si>
    <t>U01010020</t>
  </si>
  <si>
    <t>m3</t>
  </si>
  <si>
    <t>Retirada, acopio, mantenim. y posterior aporte de tierra vegetal</t>
  </si>
  <si>
    <t>U01010050</t>
  </si>
  <si>
    <t>ud</t>
  </si>
  <si>
    <t>Tala arbolado de perímetro &gt;20 cm</t>
  </si>
  <si>
    <t>U09041090</t>
  </si>
  <si>
    <t>Poda arbolado o arbusto</t>
  </si>
  <si>
    <t>U09069010</t>
  </si>
  <si>
    <t>Tutor árbol</t>
  </si>
  <si>
    <t>U01010001-CYII</t>
  </si>
  <si>
    <t>m</t>
  </si>
  <si>
    <t>Demolición de colector de saneamiento enterrado</t>
  </si>
  <si>
    <t>U01010002-CYII</t>
  </si>
  <si>
    <t>Demolición de pozos de saneamiento/abastecimiento existentes</t>
  </si>
  <si>
    <t>U01010003-CYII</t>
  </si>
  <si>
    <t>Demolición de imbornal</t>
  </si>
  <si>
    <t>U01010210</t>
  </si>
  <si>
    <t>Levantado, limpieza y recuperación de bordillo granítico med. mecán.</t>
  </si>
  <si>
    <t>U09037030</t>
  </si>
  <si>
    <t>Recorte de capa de aglomerado</t>
  </si>
  <si>
    <t>U01010140</t>
  </si>
  <si>
    <t>Levantado firme de base granular med. mecán.</t>
  </si>
  <si>
    <t>U01010160</t>
  </si>
  <si>
    <t>Levantado firme base hormigón hidráulico med. mecán.</t>
  </si>
  <si>
    <t>U01010180</t>
  </si>
  <si>
    <t>Levantado solado de acera y base de hormigón med. mecán.</t>
  </si>
  <si>
    <t>U01010420</t>
  </si>
  <si>
    <t>Desmontaje de señal vertical</t>
  </si>
  <si>
    <t>U01010450</t>
  </si>
  <si>
    <t>Desmontaje de farola</t>
  </si>
  <si>
    <t>U01010400</t>
  </si>
  <si>
    <t>Desmontaje de hito o bolardo</t>
  </si>
  <si>
    <t>U01010410</t>
  </si>
  <si>
    <t>Desmontaje de papelera</t>
  </si>
  <si>
    <t>U01010430</t>
  </si>
  <si>
    <t>Desmontaje de banco</t>
  </si>
  <si>
    <t>U01010440</t>
  </si>
  <si>
    <t>Desmontaje de cartel mural</t>
  </si>
  <si>
    <t>U01030050</t>
  </si>
  <si>
    <t>Relleno zanja propios adecuad. Tmax 150 mm</t>
  </si>
  <si>
    <t>U01022120-CYII</t>
  </si>
  <si>
    <t>Excavación en zanja, med. manuales.</t>
  </si>
  <si>
    <t>U09011180</t>
  </si>
  <si>
    <t>Cuneta triangular revestida de hormigón</t>
  </si>
  <si>
    <t>U15020030-CYII</t>
  </si>
  <si>
    <t>Localización y protección serv. afect. de alcantarillado DN&lt;=500</t>
  </si>
  <si>
    <t>U02180650</t>
  </si>
  <si>
    <t>Conducción inspeccionada con equipo escáner de 3 D</t>
  </si>
  <si>
    <t>Total 01.01</t>
  </si>
  <si>
    <t>01.02</t>
  </si>
  <si>
    <t>MOVIMIENTO DE TIERRAS</t>
  </si>
  <si>
    <t>U01022030-CYII</t>
  </si>
  <si>
    <t>Excavación en zanja, med. mecán. cualquier tipo de terreno</t>
  </si>
  <si>
    <t>U01040040</t>
  </si>
  <si>
    <t>Refino nivelación fondo zanjas</t>
  </si>
  <si>
    <t>U01023020-CYII</t>
  </si>
  <si>
    <t>Excavación en pozo, med. mecán.cualquier tipo de terreno</t>
  </si>
  <si>
    <t>U01025010</t>
  </si>
  <si>
    <t>Entibación ligera zanjas, pozos o zapatas</t>
  </si>
  <si>
    <t>U01025030-CYII</t>
  </si>
  <si>
    <t>Entibación con paneles metálicos a con panel de hasta 3 m</t>
  </si>
  <si>
    <t>U01025030-CYII-1</t>
  </si>
  <si>
    <t>Entibación con paneles metálicos a con panel a partir de 3 m</t>
  </si>
  <si>
    <t>U01027-CYII</t>
  </si>
  <si>
    <t>By pass de caudal existente durante la ejecución de la obra</t>
  </si>
  <si>
    <t>U01030020</t>
  </si>
  <si>
    <t>Grava o gravilla en rellenos o asiento de tubería</t>
  </si>
  <si>
    <t>U01030040</t>
  </si>
  <si>
    <t>Relleno zanja préstamos adecuad. Tmax 150 mm</t>
  </si>
  <si>
    <t>U09068050</t>
  </si>
  <si>
    <t>Geotextil anticontaminante 140 gr/m2</t>
  </si>
  <si>
    <t>U01030350</t>
  </si>
  <si>
    <t>Banda de señalización</t>
  </si>
  <si>
    <t>U07010708</t>
  </si>
  <si>
    <t>HA-25/B/20/XC2,XC3 en elementos horizontales vertido con camión</t>
  </si>
  <si>
    <t>U07030050</t>
  </si>
  <si>
    <t>kg</t>
  </si>
  <si>
    <t>Suministro y  colocación de acero para armaduras en barras B500S</t>
  </si>
  <si>
    <t>Total 01.02</t>
  </si>
  <si>
    <t>01.03</t>
  </si>
  <si>
    <t>TUBERIAS Y POZOS</t>
  </si>
  <si>
    <t>U02080010</t>
  </si>
  <si>
    <t>Tubería PVC-U DN 250, SN 8 kN/m2</t>
  </si>
  <si>
    <t>U02080020</t>
  </si>
  <si>
    <t>Tubería PVC-U DN 315, SN 8 kN/m2</t>
  </si>
  <si>
    <t>U02080050</t>
  </si>
  <si>
    <t>Tubería PVC-U DN 630, SN 8 kN/m2</t>
  </si>
  <si>
    <t>U02011040</t>
  </si>
  <si>
    <t>Tubería hormigón armado junta elastomérica 135 Ø600</t>
  </si>
  <si>
    <t>U08020130</t>
  </si>
  <si>
    <t>Fábrica de ladrillo perforado 24x11,5x7 cm, 1 pie de esp.</t>
  </si>
  <si>
    <t>U05030050</t>
  </si>
  <si>
    <t>Pozo de registro diámetro interior 1100 mm y 1&lt;H&lt;2m profun., enfosc. int.</t>
  </si>
  <si>
    <t>U05030170</t>
  </si>
  <si>
    <t>En exceso para pozo de registro, diámetro interior 110 cm y prof., enfosc. int. y ext.</t>
  </si>
  <si>
    <t>U05090240</t>
  </si>
  <si>
    <t>Pate polipropileno con alma de acero</t>
  </si>
  <si>
    <t>U050904-CYII</t>
  </si>
  <si>
    <t>Sum. y coloc. losa granito en pozos</t>
  </si>
  <si>
    <t>U05070020</t>
  </si>
  <si>
    <t>Marco y tapa circ., fund. dúctil  Ø min 60 cm, D-400 peso 55 kg</t>
  </si>
  <si>
    <t>U050902-CYII</t>
  </si>
  <si>
    <t>Unidad de entronque de red existente a pozo o arqueta nueva y viceversa</t>
  </si>
  <si>
    <t>U050903-CYII</t>
  </si>
  <si>
    <t>Entronque Clip Saneamiento</t>
  </si>
  <si>
    <t>U05090230</t>
  </si>
  <si>
    <t>Sumidero evacuac. aguas 30x50x50 1/2</t>
  </si>
  <si>
    <t>U02180310_CYII</t>
  </si>
  <si>
    <t>Rehabilitación de colector con manga Ø300 mm, long. 0-50 m</t>
  </si>
  <si>
    <t>U02180330_CYII</t>
  </si>
  <si>
    <t>Rehabilitación de colector con manga Ø400 mm, long. 0-50 m</t>
  </si>
  <si>
    <t>U08020010</t>
  </si>
  <si>
    <t>Forjado viguetas prefabricadas 25+5 cm</t>
  </si>
  <si>
    <t>U08020060</t>
  </si>
  <si>
    <t>Forjado placa alveolada c=25;HA-35/P/20</t>
  </si>
  <si>
    <t>U07020010</t>
  </si>
  <si>
    <t>Encofrado plano madera cimentaciones, solera, pozos y arquetas</t>
  </si>
  <si>
    <t>U07010728</t>
  </si>
  <si>
    <t>HA-25/B/20/XC2,XC3 en elementos verticales vertido con camión</t>
  </si>
  <si>
    <t>U08020140</t>
  </si>
  <si>
    <t>Fábrica de ladrillo perforado 24x11,5x7 cm, 1/2 pie de esp.</t>
  </si>
  <si>
    <t>U08030120</t>
  </si>
  <si>
    <t>Enlucido y bruñido mortero cemento 850 kg</t>
  </si>
  <si>
    <t>U08030140</t>
  </si>
  <si>
    <t>Enfoscado fratasado mortero cemento 450 kg</t>
  </si>
  <si>
    <t>Total 01.03</t>
  </si>
  <si>
    <t>01.04</t>
  </si>
  <si>
    <t>REPOSICIONES</t>
  </si>
  <si>
    <t>U09041080</t>
  </si>
  <si>
    <t>Sumin. y extendido manual de gravilla</t>
  </si>
  <si>
    <t>U09020040</t>
  </si>
  <si>
    <t>Bordillo prefabricado de hormigón A1, recto, de 14x20 cm</t>
  </si>
  <si>
    <t>U09020235</t>
  </si>
  <si>
    <t>Loseta hidráulica color, con botones cilíndricos, de 20x20 cm</t>
  </si>
  <si>
    <t>U09020320</t>
  </si>
  <si>
    <t>Loseta hidráulica gris, 4 pastillas, de 20x20 cm</t>
  </si>
  <si>
    <t>U09020200</t>
  </si>
  <si>
    <t>Pavimento de cemento continuo ruleteado en aceras</t>
  </si>
  <si>
    <t>U09031010</t>
  </si>
  <si>
    <t>Fresado (por cm de espesor) de pavimento asfáltico</t>
  </si>
  <si>
    <t>U09037080-CYII</t>
  </si>
  <si>
    <t>m²</t>
  </si>
  <si>
    <t>Geocompuesto de refuerzo asfáltico</t>
  </si>
  <si>
    <t>U09301020</t>
  </si>
  <si>
    <t>Limpieza y barrido de firme</t>
  </si>
  <si>
    <t>U09032030</t>
  </si>
  <si>
    <t>Riego adherencia tipo C60B3 ADH</t>
  </si>
  <si>
    <t>U09032010</t>
  </si>
  <si>
    <t>Riego imprimación tipo C50BF4 IMP</t>
  </si>
  <si>
    <t>U09033140_CYII</t>
  </si>
  <si>
    <t>Mezcla bituminosa en caliente AC 16/22 surf D/S, rodadura 5 cm, manual</t>
  </si>
  <si>
    <t>U09033050</t>
  </si>
  <si>
    <t>Mezcla bituminosa en caliente AC 16/22 surf D/S, rodadura 5 cm, extendedora</t>
  </si>
  <si>
    <t>U09033030</t>
  </si>
  <si>
    <t>t</t>
  </si>
  <si>
    <t>Mezcla bituminosa en caliente AC 22/32 base G/S, base</t>
  </si>
  <si>
    <t>U09035010</t>
  </si>
  <si>
    <t>Horm.masa base calzadas HM-20/P/20/I o HM-20/P/40/I</t>
  </si>
  <si>
    <t>U09041020</t>
  </si>
  <si>
    <t>Laboreo con medios mecánicos</t>
  </si>
  <si>
    <t>U09041070</t>
  </si>
  <si>
    <t>Aporte y extendido de tierra vegetal cribada incluso rastrillado</t>
  </si>
  <si>
    <t>U09070020</t>
  </si>
  <si>
    <t>Marca vial longitudinal de 15 cm</t>
  </si>
  <si>
    <t>U09070030</t>
  </si>
  <si>
    <t>Cebreado y símbolos</t>
  </si>
  <si>
    <t>U05050040_CYII</t>
  </si>
  <si>
    <t>Recrec. o puesta en altura de pozo de registro o arqueta</t>
  </si>
  <si>
    <t>UN9.1.1</t>
  </si>
  <si>
    <t>Varias especies 200/250 ct</t>
  </si>
  <si>
    <t>UN9.1.2</t>
  </si>
  <si>
    <t>Plant.mec.200/250s/f-a.tv25%</t>
  </si>
  <si>
    <t>UN9.2.1</t>
  </si>
  <si>
    <t>Resalveo SC&lt;25%,h=2m,p&lt;35%</t>
  </si>
  <si>
    <t>Total 01.04</t>
  </si>
  <si>
    <t>01.05</t>
  </si>
  <si>
    <t>SERVICIOS AFECTADOS</t>
  </si>
  <si>
    <t>U150201-CYII</t>
  </si>
  <si>
    <t>Localización de servicios afectados no contemplados en proyecto</t>
  </si>
  <si>
    <t>U07030010</t>
  </si>
  <si>
    <t>Acero laminado tipo S275 JR en estructuras</t>
  </si>
  <si>
    <t>Total 01.05</t>
  </si>
  <si>
    <t>01.06</t>
  </si>
  <si>
    <t>SEÑALIZACIÓN DE OBRA</t>
  </si>
  <si>
    <t>U09070240</t>
  </si>
  <si>
    <t>Borrado de marca vial</t>
  </si>
  <si>
    <t>U09070050</t>
  </si>
  <si>
    <t>Poste sustent. 2,20 m altura, hormigonado</t>
  </si>
  <si>
    <t>U09070090</t>
  </si>
  <si>
    <t>Señal triangular 90 cm lado RA2</t>
  </si>
  <si>
    <t>U09070110</t>
  </si>
  <si>
    <t>Señal circular 60 cm RA2</t>
  </si>
  <si>
    <t>U11021230</t>
  </si>
  <si>
    <t>Señal provisional de información 90x135 cm</t>
  </si>
  <si>
    <t>U11028050</t>
  </si>
  <si>
    <t>Baliza luminosa intermitente</t>
  </si>
  <si>
    <t>U11028020</t>
  </si>
  <si>
    <t>Cono de balizamiento 75 cm</t>
  </si>
  <si>
    <t>U150702-CYII</t>
  </si>
  <si>
    <t>Sistema de explotación para regular el paso alternativo de vehículos por una carretera</t>
  </si>
  <si>
    <t>U150701-CYII</t>
  </si>
  <si>
    <t>Barrera New Jersey  de hormigón prefabricada incluso instalación y retirada.</t>
  </si>
  <si>
    <t>U11028090</t>
  </si>
  <si>
    <t>Barrera New Jersey 100x80x40 cm</t>
  </si>
  <si>
    <t>U150703-CYII</t>
  </si>
  <si>
    <t>Desmontaje de barrera de seguridad y posterior montaje</t>
  </si>
  <si>
    <t>U150704-CYII</t>
  </si>
  <si>
    <t>u</t>
  </si>
  <si>
    <t>Reductores de velocidad</t>
  </si>
  <si>
    <t>Total 01.06</t>
  </si>
  <si>
    <t>Total 01</t>
  </si>
  <si>
    <t>02</t>
  </si>
  <si>
    <t>ACTUACION CENTRO</t>
  </si>
  <si>
    <t>02.01</t>
  </si>
  <si>
    <t>U01010170</t>
  </si>
  <si>
    <t>Levantado firme base hormigón hidráulico compresor</t>
  </si>
  <si>
    <t>U01010230</t>
  </si>
  <si>
    <t>Levantado, limpieza y recuperación de adoquinado granítico</t>
  </si>
  <si>
    <t>U01010240</t>
  </si>
  <si>
    <t>Demolición adoquinados con compresor</t>
  </si>
  <si>
    <t>U01010250</t>
  </si>
  <si>
    <t>Levantado, limpieza y recuperación de losa granítica con compresor</t>
  </si>
  <si>
    <t>Total 02.01</t>
  </si>
  <si>
    <t>02.02</t>
  </si>
  <si>
    <t>Total 02.02</t>
  </si>
  <si>
    <t>02.03</t>
  </si>
  <si>
    <t>U02080030</t>
  </si>
  <si>
    <t>Tubería PVC-U DN 400, SN 8 kN/m2</t>
  </si>
  <si>
    <t>U02080040</t>
  </si>
  <si>
    <t>Tubería PVC-U DN 500, SN 8 kN/m2</t>
  </si>
  <si>
    <t>U02180340_CYII</t>
  </si>
  <si>
    <t>Rehabilitación de colector con manga Ø400 mm, long.&gt; 50 m</t>
  </si>
  <si>
    <t>U050901-CYII</t>
  </si>
  <si>
    <t>Arqueta para conexión de acometida existente con nuevo tramo de acometida.</t>
  </si>
  <si>
    <t>Total 02.03</t>
  </si>
  <si>
    <t>02.04</t>
  </si>
  <si>
    <t>U09020190</t>
  </si>
  <si>
    <t>Colocación de losa de cualquier tipo existente, sentada s/horm.</t>
  </si>
  <si>
    <t>U09020095</t>
  </si>
  <si>
    <t>Adoquinado granito 20x10x10 cm sobre hormigón</t>
  </si>
  <si>
    <t>U09020100</t>
  </si>
  <si>
    <t>Colocación de adoquinado de granito sobre hormigón</t>
  </si>
  <si>
    <t>U09020130</t>
  </si>
  <si>
    <t>Adoquinado pref. hormigón e=8 cm gris sobre arena</t>
  </si>
  <si>
    <t>U09020180</t>
  </si>
  <si>
    <t>Losa piedra caliza</t>
  </si>
  <si>
    <t>Total 02.04</t>
  </si>
  <si>
    <t>02.05</t>
  </si>
  <si>
    <t>Total 02.05</t>
  </si>
  <si>
    <t>Total 02</t>
  </si>
  <si>
    <t>03</t>
  </si>
  <si>
    <t>ACTUACION OESTE</t>
  </si>
  <si>
    <t>03.01</t>
  </si>
  <si>
    <t>Total 03.01</t>
  </si>
  <si>
    <t>03.02</t>
  </si>
  <si>
    <t>Total 03.02</t>
  </si>
  <si>
    <t>03.03</t>
  </si>
  <si>
    <t>Total 03.03</t>
  </si>
  <si>
    <t>03.04</t>
  </si>
  <si>
    <t>U09012040</t>
  </si>
  <si>
    <t>Base de zahorra artificial, husos ZA (20) / ZA (25)</t>
  </si>
  <si>
    <t>Total 03.04</t>
  </si>
  <si>
    <t>03.05</t>
  </si>
  <si>
    <t>Total 03.05</t>
  </si>
  <si>
    <t>03.06</t>
  </si>
  <si>
    <t>CAMINO VILLALBILLA</t>
  </si>
  <si>
    <t>U01040010</t>
  </si>
  <si>
    <t>Refino, nivelación y apisonado de explanadas</t>
  </si>
  <si>
    <t>Total 03.06</t>
  </si>
  <si>
    <t>Total 03</t>
  </si>
  <si>
    <t>04</t>
  </si>
  <si>
    <t>EBAR</t>
  </si>
  <si>
    <t>04.01</t>
  </si>
  <si>
    <t>DEMOLICIONES</t>
  </si>
  <si>
    <t>U01010290</t>
  </si>
  <si>
    <t>Demolición losa hormigón compresor</t>
  </si>
  <si>
    <t>U01010360</t>
  </si>
  <si>
    <t>Demolición muro hormigón compresor</t>
  </si>
  <si>
    <t>UMdemoliciones</t>
  </si>
  <si>
    <t>Modificación y acondicionamiento del pozo existente</t>
  </si>
  <si>
    <t>Total 04.01</t>
  </si>
  <si>
    <t>04.02</t>
  </si>
  <si>
    <t>U01021020</t>
  </si>
  <si>
    <t>Excavación a cielo abierto, med. mecán. terreno medio</t>
  </si>
  <si>
    <t>U01030330-CYII</t>
  </si>
  <si>
    <t>Relleno trasdós muros suelos adecuados de préstamos</t>
  </si>
  <si>
    <t>U01030010</t>
  </si>
  <si>
    <t>Arena silícea zanjas</t>
  </si>
  <si>
    <t>U01030060-CYII</t>
  </si>
  <si>
    <t>Relleno zanja préstamos selec. Tmax 30 mm</t>
  </si>
  <si>
    <t>Total 04.02</t>
  </si>
  <si>
    <t>04.03</t>
  </si>
  <si>
    <t>ESTRUCTURA</t>
  </si>
  <si>
    <t>U07010104</t>
  </si>
  <si>
    <t>HL-150/B/12 o HL-150/B/20 para capa de limpieza</t>
  </si>
  <si>
    <t>U07010917</t>
  </si>
  <si>
    <t>HA-35/B/20/XC2+XA3 o HA-35/B/20/XC3+XA3 o HA-35/B/20/XC4+XA3 en eltos horizontales, con camión</t>
  </si>
  <si>
    <t>U07010958</t>
  </si>
  <si>
    <t>HA-35/B/20/XC2,XC3+XA3 o HA-35/B/20/XC4+XA3 en eltos verticales, camión</t>
  </si>
  <si>
    <t>U07020030</t>
  </si>
  <si>
    <t>Encofrado plano met. elem. horiz. estru. trabaj. hasta 3 m</t>
  </si>
  <si>
    <t>U07020070</t>
  </si>
  <si>
    <t>Encofrado plano met. elem. vertical. estru. trabaj. hasta  3 m</t>
  </si>
  <si>
    <t>U07040050</t>
  </si>
  <si>
    <t>Junta perfil hidroexpansivo</t>
  </si>
  <si>
    <t>U08010070</t>
  </si>
  <si>
    <t>Plataforma de chapa estriada</t>
  </si>
  <si>
    <t>U07050110</t>
  </si>
  <si>
    <t>Ejecución de revestimiento continuo en solera</t>
  </si>
  <si>
    <t>U07050100</t>
  </si>
  <si>
    <t>Ejecución de revestimiento continuo en muros y estructura</t>
  </si>
  <si>
    <t>U07011010</t>
  </si>
  <si>
    <t>Recrecido con mortero</t>
  </si>
  <si>
    <t>Total 04.03</t>
  </si>
  <si>
    <t>04.04</t>
  </si>
  <si>
    <t>EQUIPAMIENTO</t>
  </si>
  <si>
    <t>UN00000000</t>
  </si>
  <si>
    <t>Equipos, piezas especiales, cableado y valvulería</t>
  </si>
  <si>
    <t>U02050070</t>
  </si>
  <si>
    <t>Tubería polietileno PE-100, PN 16, DN 110</t>
  </si>
  <si>
    <t>U02122050</t>
  </si>
  <si>
    <t>Acero inoxidable AISI 316</t>
  </si>
  <si>
    <t>U02141010D</t>
  </si>
  <si>
    <t>Carrete BB PN 16 Ø80 L &lt;400</t>
  </si>
  <si>
    <t>U03013020</t>
  </si>
  <si>
    <t>Válvula compuerta bridas PN10/16 Ø80 c</t>
  </si>
  <si>
    <t>U02160020</t>
  </si>
  <si>
    <t>Carrete telescop. autoportante virola acero inox. PN16 DN 80</t>
  </si>
  <si>
    <t>U02130702</t>
  </si>
  <si>
    <t>Cono red. FD BB PN 16 Ø100</t>
  </si>
  <si>
    <t>U02130504</t>
  </si>
  <si>
    <t>Te FD BBB PN 16 Ø100</t>
  </si>
  <si>
    <t>U02142020</t>
  </si>
  <si>
    <t>Carrete BB varios anillos PN 16 Ø100</t>
  </si>
  <si>
    <t>U02143020</t>
  </si>
  <si>
    <t>Manguito univer. FD Ø100</t>
  </si>
  <si>
    <t>U15060060</t>
  </si>
  <si>
    <t>Legalización instalación de baja tensión</t>
  </si>
  <si>
    <t>U10080030</t>
  </si>
  <si>
    <t>Unidad de informe emitido por OCA de justificación del cumplimiento de la IEEE 519-201</t>
  </si>
  <si>
    <t>U10040020</t>
  </si>
  <si>
    <t>Canaliz. subterránea calzada</t>
  </si>
  <si>
    <t>U10070240</t>
  </si>
  <si>
    <t>Pararrayos ionizante-seguidor</t>
  </si>
  <si>
    <t>Total 04.04</t>
  </si>
  <si>
    <t>04.05</t>
  </si>
  <si>
    <t>URBANIZACION</t>
  </si>
  <si>
    <t>U09036010</t>
  </si>
  <si>
    <t>Horm.masa pavim.aparcam. HM-20/P/20/I o HM-20/P/40/I</t>
  </si>
  <si>
    <t>U09080150</t>
  </si>
  <si>
    <t>Malla simple torsión galvanizada 50/16</t>
  </si>
  <si>
    <t>U09080051N</t>
  </si>
  <si>
    <t>Puerta metálica dos hojas</t>
  </si>
  <si>
    <t>U09080010</t>
  </si>
  <si>
    <t>Cerramiento muro bloques hormigón y malla simple torsión</t>
  </si>
  <si>
    <t>Total 04.05</t>
  </si>
  <si>
    <t>Total 04</t>
  </si>
  <si>
    <t>05</t>
  </si>
  <si>
    <t>GESTION DE RESIDUOS</t>
  </si>
  <si>
    <t>U12010010</t>
  </si>
  <si>
    <t>Punto limpio en obra para acopio y almacenamiento de RCD Nivel II y residuos peligrosos</t>
  </si>
  <si>
    <t>U12021010</t>
  </si>
  <si>
    <t>Carga, transporte interior en obra y descarga de productos resultantes de excavación (RCD Nivel I)</t>
  </si>
  <si>
    <t>U12021070-CYII</t>
  </si>
  <si>
    <t>Carga, tte. y descarga a parcela autorizada en municipio de  productos resultantes de excavación (RCD Nivel I)</t>
  </si>
  <si>
    <t>U12021040-CYII</t>
  </si>
  <si>
    <t>Carga, tte. y descarga productos resultantes de excavación (RCD Nivel I)</t>
  </si>
  <si>
    <t>U12022010-CYII</t>
  </si>
  <si>
    <t>Canon vertido productos resultantes de excavaciones (RCD Nivel I)</t>
  </si>
  <si>
    <t>U12032130-CYII</t>
  </si>
  <si>
    <t>Carga, tte. y descarga RCD Nivel II</t>
  </si>
  <si>
    <t>U12033020-CYII</t>
  </si>
  <si>
    <t>Canon vertido residuos mezclados de construcción y demolición</t>
  </si>
  <si>
    <t>U12033030-CYII</t>
  </si>
  <si>
    <t>Canon vertido mezclas bituminosas</t>
  </si>
  <si>
    <t>U12040010</t>
  </si>
  <si>
    <t>Gestión interna de varios tipos de residuos peligrosos</t>
  </si>
  <si>
    <t>U12040020</t>
  </si>
  <si>
    <t>Carga, transporte y deposición de residuos peligrosos</t>
  </si>
  <si>
    <t>U12040030</t>
  </si>
  <si>
    <t>Canon vertido residuos peligrosos</t>
  </si>
  <si>
    <t>Total 05</t>
  </si>
  <si>
    <t>06</t>
  </si>
  <si>
    <t>SEGURIDAD Y SALUD</t>
  </si>
  <si>
    <t>06.01</t>
  </si>
  <si>
    <t>EQUIPOS DE PROTECCIÓN INDIVIDUAL</t>
  </si>
  <si>
    <t>U11011010</t>
  </si>
  <si>
    <t>Casco de seguridad</t>
  </si>
  <si>
    <t>U11012060</t>
  </si>
  <si>
    <t>Gafas antipolvo</t>
  </si>
  <si>
    <t>U11013020</t>
  </si>
  <si>
    <t>Mascarilla polvo 1 válvula</t>
  </si>
  <si>
    <t>U11013030</t>
  </si>
  <si>
    <t>Mascarilla gases 1 válvula</t>
  </si>
  <si>
    <t>U11014020</t>
  </si>
  <si>
    <t>Traje impermeable</t>
  </si>
  <si>
    <t>U11014030</t>
  </si>
  <si>
    <t>Chaleco de obra reflectante</t>
  </si>
  <si>
    <t>U11014090</t>
  </si>
  <si>
    <t>Cinturón portaherramientas</t>
  </si>
  <si>
    <t>U11015020</t>
  </si>
  <si>
    <t>Orejeras antirruido adaptables casco</t>
  </si>
  <si>
    <t>U11015030</t>
  </si>
  <si>
    <t>Par tapones antirruido desechables</t>
  </si>
  <si>
    <t>U11016020</t>
  </si>
  <si>
    <t>Arnés anticaídas 2 puntos de amarre</t>
  </si>
  <si>
    <t>U11016040</t>
  </si>
  <si>
    <t>Absorbedor de energía</t>
  </si>
  <si>
    <t>U11016060</t>
  </si>
  <si>
    <t>Cuerda de fibra de amarre</t>
  </si>
  <si>
    <t>U11017010</t>
  </si>
  <si>
    <t>Par guantes nitrilo</t>
  </si>
  <si>
    <t>U11018010</t>
  </si>
  <si>
    <t>Par botas altas de protec. resistentes al agua</t>
  </si>
  <si>
    <t>U11013130</t>
  </si>
  <si>
    <t>Detector múltiple de gases portátil</t>
  </si>
  <si>
    <t>Total 06.01</t>
  </si>
  <si>
    <t>06.02</t>
  </si>
  <si>
    <t>EQUIPOS DE PROTECCIONES COLECTIVAS</t>
  </si>
  <si>
    <t>06.02.01</t>
  </si>
  <si>
    <t>SEÑALIZACIÓN</t>
  </si>
  <si>
    <t>U11021240</t>
  </si>
  <si>
    <t>Cartel informativo (PVC) 1000x700 mm</t>
  </si>
  <si>
    <t>U11028040</t>
  </si>
  <si>
    <t>Cinta bicolor plástica 10 cm</t>
  </si>
  <si>
    <t>U11028110</t>
  </si>
  <si>
    <t>Pareja de pórticos limitadores de altura</t>
  </si>
  <si>
    <t>U11028120</t>
  </si>
  <si>
    <t>Malla de polietileno tipo stopper</t>
  </si>
  <si>
    <t>Total 06.02.01</t>
  </si>
  <si>
    <t>06.02.02</t>
  </si>
  <si>
    <t>CERRAMIENTOS</t>
  </si>
  <si>
    <t>U11022010</t>
  </si>
  <si>
    <t>Valla de contención de peatones</t>
  </si>
  <si>
    <t>U11022080</t>
  </si>
  <si>
    <t>Pasarela salvazanjas peatones 2,40 m</t>
  </si>
  <si>
    <t>U11022100</t>
  </si>
  <si>
    <t>Plancha acero salvazanjas para peatones e=8 mm</t>
  </si>
  <si>
    <t>Total 06.02.02</t>
  </si>
  <si>
    <t>06.02.03</t>
  </si>
  <si>
    <t>PROTECCIÓN CONTRA CAÍDAS</t>
  </si>
  <si>
    <t>U11024090</t>
  </si>
  <si>
    <t>Tablones de madera protección de hueco hasta 2 m2</t>
  </si>
  <si>
    <t>U11024120</t>
  </si>
  <si>
    <t>Barandilla de 90 cm de altura borde vaciado</t>
  </si>
  <si>
    <t>Total 06.02.03</t>
  </si>
  <si>
    <t>06.02.04</t>
  </si>
  <si>
    <t>SEGURIDAD CONTRA INCENDIOS</t>
  </si>
  <si>
    <t>U11026030</t>
  </si>
  <si>
    <t>Extintor portátil polvo ABC 6 kg, 34A-233B</t>
  </si>
  <si>
    <t>U11026060</t>
  </si>
  <si>
    <t>Extintor CO2 2 kg 34B</t>
  </si>
  <si>
    <t>Total 06.02.04</t>
  </si>
  <si>
    <t>Total 06.02</t>
  </si>
  <si>
    <t>06.03</t>
  </si>
  <si>
    <t>INSTALACIONES DE HIGIENE Y BIENESTAR</t>
  </si>
  <si>
    <t>06.03.01</t>
  </si>
  <si>
    <t>ACOMETIDAS A CASETAS</t>
  </si>
  <si>
    <t>U11031010</t>
  </si>
  <si>
    <t>Acometida eléctrica</t>
  </si>
  <si>
    <t>U11031020</t>
  </si>
  <si>
    <t>Acometida abastecimiento</t>
  </si>
  <si>
    <t>U11031030</t>
  </si>
  <si>
    <t>Acometida saneamiento</t>
  </si>
  <si>
    <t>Total 06.03.01</t>
  </si>
  <si>
    <t>06.03.02</t>
  </si>
  <si>
    <t>LOCALES PREFABRICADOS</t>
  </si>
  <si>
    <t>U11032030</t>
  </si>
  <si>
    <t>mes</t>
  </si>
  <si>
    <t>Alquiler de caseta de obra para aseos, 9 m2</t>
  </si>
  <si>
    <t>U11032110</t>
  </si>
  <si>
    <t>Alquiler de caseta de obra para comedor, 18 m2</t>
  </si>
  <si>
    <t>U11032050</t>
  </si>
  <si>
    <t>Alquiler de caseta de obra para vestuarios, 14 m2</t>
  </si>
  <si>
    <t>Total 06.03.02</t>
  </si>
  <si>
    <t>06.03.03</t>
  </si>
  <si>
    <t>EQUIPAMIENTO DE LOCALES PREFABRICADOS</t>
  </si>
  <si>
    <t>U11033010</t>
  </si>
  <si>
    <t>Percha para aseos o duchas</t>
  </si>
  <si>
    <t>U11033020</t>
  </si>
  <si>
    <t>Jabonera industrial 1 L</t>
  </si>
  <si>
    <t>U11033040</t>
  </si>
  <si>
    <t>Espejo vestuarios y aseos</t>
  </si>
  <si>
    <t>U11033050</t>
  </si>
  <si>
    <t>Portarrollos industrial</t>
  </si>
  <si>
    <t>U11033060</t>
  </si>
  <si>
    <t>Contenedor de residuos</t>
  </si>
  <si>
    <t>U11033070</t>
  </si>
  <si>
    <t>Taquilla metálica individual</t>
  </si>
  <si>
    <t>U11033080</t>
  </si>
  <si>
    <t>Banco madera para 5 personas</t>
  </si>
  <si>
    <t>U11033090</t>
  </si>
  <si>
    <t>Camilla portátil evacuaciones</t>
  </si>
  <si>
    <t>U11033100</t>
  </si>
  <si>
    <t>Botiquín de urgencias</t>
  </si>
  <si>
    <t>U11033160</t>
  </si>
  <si>
    <t>Mesa melamina para 10 personas</t>
  </si>
  <si>
    <t>U11033170</t>
  </si>
  <si>
    <t>Horno microondas 18 L, 700W</t>
  </si>
  <si>
    <t>Total 06.03.03</t>
  </si>
  <si>
    <t>06.03.04</t>
  </si>
  <si>
    <t>VARIOS</t>
  </si>
  <si>
    <t>U11034020</t>
  </si>
  <si>
    <t>h</t>
  </si>
  <si>
    <t>Brigada seguridad</t>
  </si>
  <si>
    <t>U11034030</t>
  </si>
  <si>
    <t>Limpieza y mantenimiento locales</t>
  </si>
  <si>
    <t>U11034040</t>
  </si>
  <si>
    <t>Señalista</t>
  </si>
  <si>
    <t>Total 06.03.04</t>
  </si>
  <si>
    <t>Total 06.03</t>
  </si>
  <si>
    <t>Total 06</t>
  </si>
  <si>
    <t>07</t>
  </si>
  <si>
    <t>PLAN DE VIGILANCIA AMBIENTAL</t>
  </si>
  <si>
    <t>07.01</t>
  </si>
  <si>
    <t>Redacción del Plan de Vigilancia Ambiental</t>
  </si>
  <si>
    <t>07.02</t>
  </si>
  <si>
    <t>Informe mensual de Vigilancia Ambiental</t>
  </si>
  <si>
    <t>Total 07</t>
  </si>
  <si>
    <t>08</t>
  </si>
  <si>
    <t>AUSCULTACIONES</t>
  </si>
  <si>
    <t>08.01</t>
  </si>
  <si>
    <t>Informes previo de auscultación+ informe estado cero</t>
  </si>
  <si>
    <t>08.02</t>
  </si>
  <si>
    <t>Instalación completa de elementos auscultación</t>
  </si>
  <si>
    <t>08.03</t>
  </si>
  <si>
    <t>Informe de auscultación mensual</t>
  </si>
  <si>
    <t>08.04</t>
  </si>
  <si>
    <t>Trabajos verificación y localización galerías históricas</t>
  </si>
  <si>
    <t>Total 08</t>
  </si>
  <si>
    <t>Total SANTORCAZ</t>
  </si>
  <si>
    <t>Pres sin 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</si>
</sst>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b/>
      <sz val="8"/>
      <color rgb="FFFF40FF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8"/>
      <color rgb="FFFF40FF"/>
      <name val="Aptos Narrow"/>
      <family val="2"/>
      <scheme val="minor"/>
    </font>
    <font>
      <b/>
      <i/>
      <sz val="10"/>
      <color rgb="FFFF0000"/>
      <name val="Aptos Narrow"/>
      <family val="2"/>
      <scheme val="minor"/>
    </font>
    <font>
      <b/>
      <sz val="8"/>
      <color rgb="FFFF0000"/>
      <name val="Aptos Narrow"/>
      <family val="2"/>
      <scheme val="minor"/>
    </font>
    <font>
      <sz val="8"/>
      <color rgb="FFFF000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8C7AF"/>
        <bgColor indexed="64"/>
      </patternFill>
    </fill>
    <fill>
      <patternFill patternType="solid">
        <fgColor rgb="FFACD1BE"/>
        <bgColor indexed="64"/>
      </patternFill>
    </fill>
    <fill>
      <patternFill patternType="solid">
        <fgColor rgb="FFFFEDDB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FDBCD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5" fillId="0" borderId="0" xfId="0" applyFont="1" applyAlignment="1">
      <alignment vertical="top"/>
    </xf>
    <xf numFmtId="49" fontId="6" fillId="2" borderId="0" xfId="0" applyNumberFormat="1" applyFont="1" applyFill="1" applyAlignment="1">
      <alignment vertical="top"/>
    </xf>
    <xf numFmtId="3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vertical="top"/>
    </xf>
    <xf numFmtId="49" fontId="6" fillId="3" borderId="0" xfId="0" applyNumberFormat="1" applyFont="1" applyFill="1" applyAlignment="1">
      <alignment vertical="top"/>
    </xf>
    <xf numFmtId="164" fontId="7" fillId="3" borderId="0" xfId="0" applyNumberFormat="1" applyFont="1" applyFill="1" applyAlignment="1">
      <alignment vertical="top"/>
    </xf>
    <xf numFmtId="4" fontId="7" fillId="3" borderId="0" xfId="0" applyNumberFormat="1" applyFont="1" applyFill="1" applyAlignment="1">
      <alignment vertical="top"/>
    </xf>
    <xf numFmtId="49" fontId="8" fillId="4" borderId="0" xfId="0" applyNumberFormat="1" applyFont="1" applyFill="1" applyAlignment="1">
      <alignment vertical="top"/>
    </xf>
    <xf numFmtId="49" fontId="8" fillId="0" borderId="0" xfId="0" applyNumberFormat="1" applyFont="1" applyAlignment="1">
      <alignment vertical="top"/>
    </xf>
    <xf numFmtId="16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9" fillId="0" borderId="0" xfId="0" applyNumberFormat="1" applyFont="1" applyAlignment="1">
      <alignment vertical="top"/>
    </xf>
    <xf numFmtId="0" fontId="8" fillId="0" borderId="0" xfId="0" applyFont="1" applyAlignment="1">
      <alignment vertical="top"/>
    </xf>
    <xf numFmtId="4" fontId="7" fillId="0" borderId="0" xfId="0" applyNumberFormat="1" applyFont="1" applyAlignment="1">
      <alignment vertical="top"/>
    </xf>
    <xf numFmtId="0" fontId="8" fillId="5" borderId="0" xfId="0" applyFont="1" applyFill="1" applyAlignment="1">
      <alignment vertical="top"/>
    </xf>
    <xf numFmtId="3" fontId="8" fillId="0" borderId="0" xfId="0" applyNumberFormat="1" applyFont="1" applyAlignment="1">
      <alignment vertical="top"/>
    </xf>
    <xf numFmtId="49" fontId="6" fillId="6" borderId="0" xfId="0" applyNumberFormat="1" applyFont="1" applyFill="1" applyAlignment="1">
      <alignment vertical="top"/>
    </xf>
    <xf numFmtId="164" fontId="7" fillId="6" borderId="0" xfId="0" applyNumberFormat="1" applyFont="1" applyFill="1" applyAlignment="1">
      <alignment vertical="top"/>
    </xf>
    <xf numFmtId="4" fontId="7" fillId="6" borderId="0" xfId="0" applyNumberFormat="1" applyFont="1" applyFill="1" applyAlignment="1">
      <alignment vertical="top"/>
    </xf>
    <xf numFmtId="0" fontId="5" fillId="0" borderId="0" xfId="0" applyFont="1" applyAlignment="1">
      <alignment vertical="top" wrapText="1"/>
    </xf>
    <xf numFmtId="49" fontId="6" fillId="2" borderId="0" xfId="0" applyNumberFormat="1" applyFont="1" applyFill="1" applyAlignment="1">
      <alignment vertical="top" wrapText="1"/>
    </xf>
    <xf numFmtId="49" fontId="6" fillId="3" borderId="0" xfId="0" applyNumberFormat="1" applyFont="1" applyFill="1" applyAlignment="1">
      <alignment vertical="top" wrapText="1"/>
    </xf>
    <xf numFmtId="49" fontId="8" fillId="0" borderId="0" xfId="0" applyNumberFormat="1" applyFont="1" applyAlignment="1">
      <alignment vertical="top" wrapText="1"/>
    </xf>
    <xf numFmtId="49" fontId="6" fillId="0" borderId="0" xfId="0" applyNumberFormat="1" applyFont="1" applyAlignment="1">
      <alignment vertical="top" wrapText="1"/>
    </xf>
    <xf numFmtId="0" fontId="8" fillId="5" borderId="0" xfId="0" applyFont="1" applyFill="1" applyAlignment="1">
      <alignment vertical="top" wrapText="1"/>
    </xf>
    <xf numFmtId="49" fontId="6" fillId="6" borderId="0" xfId="0" applyNumberFormat="1" applyFont="1" applyFill="1" applyAlignment="1">
      <alignment vertical="top" wrapText="1"/>
    </xf>
    <xf numFmtId="0" fontId="1" fillId="0" borderId="0" xfId="0" applyFont="1" applyAlignment="1">
      <alignment vertical="top"/>
    </xf>
    <xf numFmtId="4" fontId="11" fillId="2" borderId="0" xfId="0" applyNumberFormat="1" applyFont="1" applyFill="1" applyAlignment="1">
      <alignment vertical="top"/>
    </xf>
    <xf numFmtId="4" fontId="11" fillId="3" borderId="0" xfId="0" applyNumberFormat="1" applyFont="1" applyFill="1" applyAlignment="1">
      <alignment vertical="top"/>
    </xf>
    <xf numFmtId="4" fontId="12" fillId="0" borderId="0" xfId="0" applyNumberFormat="1" applyFont="1" applyAlignment="1">
      <alignment vertical="top"/>
    </xf>
    <xf numFmtId="4" fontId="11" fillId="0" borderId="0" xfId="0" applyNumberFormat="1" applyFont="1" applyAlignment="1">
      <alignment vertical="top"/>
    </xf>
    <xf numFmtId="0" fontId="12" fillId="5" borderId="0" xfId="0" applyFont="1" applyFill="1" applyAlignment="1">
      <alignment vertical="top"/>
    </xf>
    <xf numFmtId="0" fontId="1" fillId="0" borderId="0" xfId="0" applyFont="1"/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96DF5-8721-4696-A5EF-4C6873B4EDEC}">
  <dimension ref="A1:H445"/>
  <sheetViews>
    <sheetView tabSelected="1" zoomScale="145" zoomScaleNormal="145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I10" sqref="I10"/>
    </sheetView>
  </sheetViews>
  <sheetFormatPr baseColWidth="10" defaultRowHeight="15" x14ac:dyDescent="0.25"/>
  <cols>
    <col min="1" max="1" width="13.140625" bestFit="1" customWidth="1"/>
    <col min="2" max="2" width="6.7109375" bestFit="1" customWidth="1"/>
    <col min="3" max="3" width="3.7109375" bestFit="1" customWidth="1"/>
    <col min="4" max="4" width="32.85546875" customWidth="1"/>
    <col min="5" max="5" width="8" bestFit="1" customWidth="1"/>
    <col min="6" max="6" width="10" style="36" hidden="1" customWidth="1"/>
    <col min="7" max="7" width="10" customWidth="1"/>
    <col min="8" max="8" width="10" bestFit="1" customWidth="1"/>
  </cols>
  <sheetData>
    <row r="1" spans="1:8" x14ac:dyDescent="0.25">
      <c r="A1" s="1" t="s">
        <v>0</v>
      </c>
      <c r="B1" s="2"/>
      <c r="C1" s="2"/>
      <c r="D1" s="2"/>
      <c r="E1" s="2"/>
      <c r="F1" s="30"/>
      <c r="G1" s="2"/>
      <c r="H1" s="2"/>
    </row>
    <row r="2" spans="1:8" ht="18.75" x14ac:dyDescent="0.25">
      <c r="A2" s="3" t="s">
        <v>1</v>
      </c>
      <c r="B2" s="2"/>
      <c r="C2" s="2"/>
      <c r="D2" s="2"/>
      <c r="E2" s="2"/>
      <c r="F2" s="30"/>
      <c r="G2" s="2"/>
      <c r="H2" s="2"/>
    </row>
    <row r="3" spans="1:8" x14ac:dyDescent="0.25">
      <c r="A3" s="4" t="s">
        <v>2</v>
      </c>
      <c r="B3" s="4" t="s">
        <v>3</v>
      </c>
      <c r="C3" s="4" t="s">
        <v>4</v>
      </c>
      <c r="D3" s="23" t="s">
        <v>5</v>
      </c>
      <c r="E3" s="37" t="s">
        <v>6</v>
      </c>
      <c r="F3" s="38" t="s">
        <v>551</v>
      </c>
      <c r="G3" s="37" t="s">
        <v>7</v>
      </c>
      <c r="H3" s="37" t="s">
        <v>8</v>
      </c>
    </row>
    <row r="4" spans="1:8" x14ac:dyDescent="0.25">
      <c r="A4" s="5" t="s">
        <v>9</v>
      </c>
      <c r="B4" s="5" t="s">
        <v>10</v>
      </c>
      <c r="C4" s="5" t="s">
        <v>11</v>
      </c>
      <c r="D4" s="24" t="s">
        <v>12</v>
      </c>
      <c r="E4" s="6">
        <f>E122</f>
        <v>1</v>
      </c>
      <c r="F4" s="31"/>
      <c r="G4" s="7">
        <f>G122</f>
        <v>359653.76</v>
      </c>
      <c r="H4" s="7">
        <f>H122</f>
        <v>359653.76</v>
      </c>
    </row>
    <row r="5" spans="1:8" x14ac:dyDescent="0.25">
      <c r="A5" s="8" t="s">
        <v>13</v>
      </c>
      <c r="B5" s="8" t="s">
        <v>10</v>
      </c>
      <c r="C5" s="8" t="s">
        <v>11</v>
      </c>
      <c r="D5" s="25" t="s">
        <v>14</v>
      </c>
      <c r="E5" s="9">
        <f>E30</f>
        <v>1</v>
      </c>
      <c r="F5" s="32"/>
      <c r="G5" s="10">
        <f>G30</f>
        <v>36425.78</v>
      </c>
      <c r="H5" s="10">
        <f>H30</f>
        <v>36425.78</v>
      </c>
    </row>
    <row r="6" spans="1:8" x14ac:dyDescent="0.25">
      <c r="A6" s="11" t="s">
        <v>15</v>
      </c>
      <c r="B6" s="12" t="s">
        <v>16</v>
      </c>
      <c r="C6" s="12" t="s">
        <v>17</v>
      </c>
      <c r="D6" s="26" t="s">
        <v>18</v>
      </c>
      <c r="E6" s="13">
        <v>1206.5999999999999</v>
      </c>
      <c r="F6" s="33">
        <v>0.63</v>
      </c>
      <c r="G6" s="14">
        <f>ROUND(F6*1.06,2)</f>
        <v>0.67</v>
      </c>
      <c r="H6" s="15">
        <f>ROUND(E6*G6,2)</f>
        <v>808.42</v>
      </c>
    </row>
    <row r="7" spans="1:8" ht="22.5" x14ac:dyDescent="0.25">
      <c r="A7" s="11" t="s">
        <v>19</v>
      </c>
      <c r="B7" s="12" t="s">
        <v>16</v>
      </c>
      <c r="C7" s="12" t="s">
        <v>20</v>
      </c>
      <c r="D7" s="26" t="s">
        <v>21</v>
      </c>
      <c r="E7" s="13">
        <v>361.98</v>
      </c>
      <c r="F7" s="33">
        <v>9.74</v>
      </c>
      <c r="G7" s="14">
        <f t="shared" ref="G7:G29" si="0">ROUND(F7*1.06,2)</f>
        <v>10.32</v>
      </c>
      <c r="H7" s="15">
        <f t="shared" ref="H7:H29" si="1">ROUND(E7*G7,2)</f>
        <v>3735.63</v>
      </c>
    </row>
    <row r="8" spans="1:8" x14ac:dyDescent="0.25">
      <c r="A8" s="11" t="s">
        <v>22</v>
      </c>
      <c r="B8" s="12" t="s">
        <v>16</v>
      </c>
      <c r="C8" s="12" t="s">
        <v>23</v>
      </c>
      <c r="D8" s="26" t="s">
        <v>24</v>
      </c>
      <c r="E8" s="13">
        <v>5</v>
      </c>
      <c r="F8" s="33">
        <v>26.2</v>
      </c>
      <c r="G8" s="14">
        <f t="shared" si="0"/>
        <v>27.77</v>
      </c>
      <c r="H8" s="15">
        <f t="shared" si="1"/>
        <v>138.85</v>
      </c>
    </row>
    <row r="9" spans="1:8" x14ac:dyDescent="0.25">
      <c r="A9" s="11" t="s">
        <v>25</v>
      </c>
      <c r="B9" s="12" t="s">
        <v>16</v>
      </c>
      <c r="C9" s="12" t="s">
        <v>23</v>
      </c>
      <c r="D9" s="26" t="s">
        <v>26</v>
      </c>
      <c r="E9" s="13">
        <v>10</v>
      </c>
      <c r="F9" s="33">
        <v>57.86</v>
      </c>
      <c r="G9" s="14">
        <f t="shared" si="0"/>
        <v>61.33</v>
      </c>
      <c r="H9" s="15">
        <f t="shared" si="1"/>
        <v>613.29999999999995</v>
      </c>
    </row>
    <row r="10" spans="1:8" x14ac:dyDescent="0.25">
      <c r="A10" s="11" t="s">
        <v>27</v>
      </c>
      <c r="B10" s="12" t="s">
        <v>16</v>
      </c>
      <c r="C10" s="12" t="s">
        <v>23</v>
      </c>
      <c r="D10" s="26" t="s">
        <v>28</v>
      </c>
      <c r="E10" s="13">
        <v>5</v>
      </c>
      <c r="F10" s="33">
        <v>24.31</v>
      </c>
      <c r="G10" s="14">
        <f t="shared" si="0"/>
        <v>25.77</v>
      </c>
      <c r="H10" s="15">
        <f t="shared" si="1"/>
        <v>128.85</v>
      </c>
    </row>
    <row r="11" spans="1:8" x14ac:dyDescent="0.25">
      <c r="A11" s="11" t="s">
        <v>29</v>
      </c>
      <c r="B11" s="12" t="s">
        <v>16</v>
      </c>
      <c r="C11" s="12" t="s">
        <v>30</v>
      </c>
      <c r="D11" s="26" t="s">
        <v>31</v>
      </c>
      <c r="E11" s="13">
        <v>351.10700000000003</v>
      </c>
      <c r="F11" s="33">
        <v>18.11</v>
      </c>
      <c r="G11" s="14">
        <f t="shared" si="0"/>
        <v>19.2</v>
      </c>
      <c r="H11" s="15">
        <f t="shared" si="1"/>
        <v>6741.25</v>
      </c>
    </row>
    <row r="12" spans="1:8" ht="22.5" x14ac:dyDescent="0.25">
      <c r="A12" s="11" t="s">
        <v>32</v>
      </c>
      <c r="B12" s="12" t="s">
        <v>16</v>
      </c>
      <c r="C12" s="12" t="s">
        <v>23</v>
      </c>
      <c r="D12" s="26" t="s">
        <v>33</v>
      </c>
      <c r="E12" s="13">
        <v>11</v>
      </c>
      <c r="F12" s="33">
        <v>78.13</v>
      </c>
      <c r="G12" s="14">
        <f t="shared" si="0"/>
        <v>82.82</v>
      </c>
      <c r="H12" s="15">
        <f t="shared" si="1"/>
        <v>911.02</v>
      </c>
    </row>
    <row r="13" spans="1:8" x14ac:dyDescent="0.25">
      <c r="A13" s="11" t="s">
        <v>34</v>
      </c>
      <c r="B13" s="12" t="s">
        <v>16</v>
      </c>
      <c r="C13" s="12" t="s">
        <v>23</v>
      </c>
      <c r="D13" s="26" t="s">
        <v>35</v>
      </c>
      <c r="E13" s="13">
        <v>1</v>
      </c>
      <c r="F13" s="33">
        <v>34.700000000000003</v>
      </c>
      <c r="G13" s="14">
        <f t="shared" si="0"/>
        <v>36.78</v>
      </c>
      <c r="H13" s="15">
        <f t="shared" si="1"/>
        <v>36.78</v>
      </c>
    </row>
    <row r="14" spans="1:8" ht="22.5" x14ac:dyDescent="0.25">
      <c r="A14" s="11" t="s">
        <v>36</v>
      </c>
      <c r="B14" s="12" t="s">
        <v>16</v>
      </c>
      <c r="C14" s="12" t="s">
        <v>30</v>
      </c>
      <c r="D14" s="26" t="s">
        <v>37</v>
      </c>
      <c r="E14" s="13">
        <v>28.15</v>
      </c>
      <c r="F14" s="33">
        <v>2.4</v>
      </c>
      <c r="G14" s="14">
        <f t="shared" si="0"/>
        <v>2.54</v>
      </c>
      <c r="H14" s="15">
        <f t="shared" si="1"/>
        <v>71.5</v>
      </c>
    </row>
    <row r="15" spans="1:8" x14ac:dyDescent="0.25">
      <c r="A15" s="11" t="s">
        <v>38</v>
      </c>
      <c r="B15" s="12" t="s">
        <v>16</v>
      </c>
      <c r="C15" s="12" t="s">
        <v>30</v>
      </c>
      <c r="D15" s="26" t="s">
        <v>39</v>
      </c>
      <c r="E15" s="13">
        <v>215.1</v>
      </c>
      <c r="F15" s="33">
        <v>6.15</v>
      </c>
      <c r="G15" s="14">
        <f t="shared" si="0"/>
        <v>6.52</v>
      </c>
      <c r="H15" s="15">
        <f t="shared" si="1"/>
        <v>1402.45</v>
      </c>
    </row>
    <row r="16" spans="1:8" x14ac:dyDescent="0.25">
      <c r="A16" s="11" t="s">
        <v>40</v>
      </c>
      <c r="B16" s="12" t="s">
        <v>16</v>
      </c>
      <c r="C16" s="12" t="s">
        <v>20</v>
      </c>
      <c r="D16" s="26" t="s">
        <v>41</v>
      </c>
      <c r="E16" s="13">
        <v>33.78</v>
      </c>
      <c r="F16" s="33">
        <v>9.85</v>
      </c>
      <c r="G16" s="14">
        <f t="shared" si="0"/>
        <v>10.44</v>
      </c>
      <c r="H16" s="15">
        <f t="shared" si="1"/>
        <v>352.66</v>
      </c>
    </row>
    <row r="17" spans="1:8" ht="22.5" x14ac:dyDescent="0.25">
      <c r="A17" s="11" t="s">
        <v>42</v>
      </c>
      <c r="B17" s="12" t="s">
        <v>16</v>
      </c>
      <c r="C17" s="12" t="s">
        <v>20</v>
      </c>
      <c r="D17" s="26" t="s">
        <v>43</v>
      </c>
      <c r="E17" s="13">
        <v>125.294</v>
      </c>
      <c r="F17" s="33">
        <v>31.36</v>
      </c>
      <c r="G17" s="14">
        <f t="shared" si="0"/>
        <v>33.24</v>
      </c>
      <c r="H17" s="15">
        <f t="shared" si="1"/>
        <v>4164.7700000000004</v>
      </c>
    </row>
    <row r="18" spans="1:8" ht="22.5" x14ac:dyDescent="0.25">
      <c r="A18" s="11" t="s">
        <v>44</v>
      </c>
      <c r="B18" s="12" t="s">
        <v>16</v>
      </c>
      <c r="C18" s="12" t="s">
        <v>17</v>
      </c>
      <c r="D18" s="26" t="s">
        <v>45</v>
      </c>
      <c r="E18" s="13">
        <v>50.15</v>
      </c>
      <c r="F18" s="33">
        <v>8.81</v>
      </c>
      <c r="G18" s="14">
        <f t="shared" si="0"/>
        <v>9.34</v>
      </c>
      <c r="H18" s="15">
        <f t="shared" si="1"/>
        <v>468.4</v>
      </c>
    </row>
    <row r="19" spans="1:8" x14ac:dyDescent="0.25">
      <c r="A19" s="11" t="s">
        <v>46</v>
      </c>
      <c r="B19" s="12" t="s">
        <v>16</v>
      </c>
      <c r="C19" s="12" t="s">
        <v>23</v>
      </c>
      <c r="D19" s="26" t="s">
        <v>47</v>
      </c>
      <c r="E19" s="13">
        <v>7</v>
      </c>
      <c r="F19" s="33">
        <v>23.47</v>
      </c>
      <c r="G19" s="14">
        <f>ROUND(F19*1.06,2)</f>
        <v>24.88</v>
      </c>
      <c r="H19" s="15">
        <f t="shared" si="1"/>
        <v>174.16</v>
      </c>
    </row>
    <row r="20" spans="1:8" x14ac:dyDescent="0.25">
      <c r="A20" s="11" t="s">
        <v>48</v>
      </c>
      <c r="B20" s="12" t="s">
        <v>16</v>
      </c>
      <c r="C20" s="12" t="s">
        <v>23</v>
      </c>
      <c r="D20" s="26" t="s">
        <v>49</v>
      </c>
      <c r="E20" s="13">
        <v>6</v>
      </c>
      <c r="F20" s="33">
        <v>68.72</v>
      </c>
      <c r="G20" s="14">
        <f t="shared" si="0"/>
        <v>72.84</v>
      </c>
      <c r="H20" s="15">
        <f t="shared" si="1"/>
        <v>437.04</v>
      </c>
    </row>
    <row r="21" spans="1:8" x14ac:dyDescent="0.25">
      <c r="A21" s="11" t="s">
        <v>50</v>
      </c>
      <c r="B21" s="12" t="s">
        <v>16</v>
      </c>
      <c r="C21" s="12" t="s">
        <v>23</v>
      </c>
      <c r="D21" s="26" t="s">
        <v>51</v>
      </c>
      <c r="E21" s="13">
        <v>1</v>
      </c>
      <c r="F21" s="33">
        <v>19.37</v>
      </c>
      <c r="G21" s="14">
        <f t="shared" si="0"/>
        <v>20.53</v>
      </c>
      <c r="H21" s="15">
        <f t="shared" si="1"/>
        <v>20.53</v>
      </c>
    </row>
    <row r="22" spans="1:8" x14ac:dyDescent="0.25">
      <c r="A22" s="11" t="s">
        <v>52</v>
      </c>
      <c r="B22" s="12" t="s">
        <v>16</v>
      </c>
      <c r="C22" s="12" t="s">
        <v>23</v>
      </c>
      <c r="D22" s="26" t="s">
        <v>53</v>
      </c>
      <c r="E22" s="13">
        <v>1</v>
      </c>
      <c r="F22" s="33">
        <v>8.9700000000000006</v>
      </c>
      <c r="G22" s="14">
        <f t="shared" si="0"/>
        <v>9.51</v>
      </c>
      <c r="H22" s="15">
        <f>ROUND(E22*G22,2)</f>
        <v>9.51</v>
      </c>
    </row>
    <row r="23" spans="1:8" x14ac:dyDescent="0.25">
      <c r="A23" s="11" t="s">
        <v>54</v>
      </c>
      <c r="B23" s="12" t="s">
        <v>16</v>
      </c>
      <c r="C23" s="12" t="s">
        <v>23</v>
      </c>
      <c r="D23" s="26" t="s">
        <v>55</v>
      </c>
      <c r="E23" s="13">
        <v>1</v>
      </c>
      <c r="F23" s="33">
        <v>14.82</v>
      </c>
      <c r="G23" s="14">
        <f t="shared" si="0"/>
        <v>15.71</v>
      </c>
      <c r="H23" s="15">
        <f t="shared" si="1"/>
        <v>15.71</v>
      </c>
    </row>
    <row r="24" spans="1:8" x14ac:dyDescent="0.25">
      <c r="A24" s="11" t="s">
        <v>56</v>
      </c>
      <c r="B24" s="12" t="s">
        <v>16</v>
      </c>
      <c r="C24" s="12" t="s">
        <v>23</v>
      </c>
      <c r="D24" s="26" t="s">
        <v>57</v>
      </c>
      <c r="E24" s="13">
        <v>1</v>
      </c>
      <c r="F24" s="33">
        <v>32.31</v>
      </c>
      <c r="G24" s="14">
        <f t="shared" si="0"/>
        <v>34.25</v>
      </c>
      <c r="H24" s="15">
        <f t="shared" si="1"/>
        <v>34.25</v>
      </c>
    </row>
    <row r="25" spans="1:8" x14ac:dyDescent="0.25">
      <c r="A25" s="11" t="s">
        <v>58</v>
      </c>
      <c r="B25" s="12" t="s">
        <v>16</v>
      </c>
      <c r="C25" s="12" t="s">
        <v>20</v>
      </c>
      <c r="D25" s="26" t="s">
        <v>59</v>
      </c>
      <c r="E25" s="13">
        <v>240</v>
      </c>
      <c r="F25" s="33">
        <v>9.33</v>
      </c>
      <c r="G25" s="14">
        <f t="shared" si="0"/>
        <v>9.89</v>
      </c>
      <c r="H25" s="15">
        <f t="shared" si="1"/>
        <v>2373.6</v>
      </c>
    </row>
    <row r="26" spans="1:8" x14ac:dyDescent="0.25">
      <c r="A26" s="11" t="s">
        <v>60</v>
      </c>
      <c r="B26" s="12" t="s">
        <v>16</v>
      </c>
      <c r="C26" s="12" t="s">
        <v>20</v>
      </c>
      <c r="D26" s="26" t="s">
        <v>61</v>
      </c>
      <c r="E26" s="13">
        <v>240</v>
      </c>
      <c r="F26" s="33">
        <v>45.3</v>
      </c>
      <c r="G26" s="14">
        <f t="shared" si="0"/>
        <v>48.02</v>
      </c>
      <c r="H26" s="15">
        <f t="shared" si="1"/>
        <v>11524.8</v>
      </c>
    </row>
    <row r="27" spans="1:8" x14ac:dyDescent="0.25">
      <c r="A27" s="11" t="s">
        <v>62</v>
      </c>
      <c r="B27" s="12" t="s">
        <v>16</v>
      </c>
      <c r="C27" s="12" t="s">
        <v>30</v>
      </c>
      <c r="D27" s="26" t="s">
        <v>63</v>
      </c>
      <c r="E27" s="13">
        <v>2</v>
      </c>
      <c r="F27" s="33">
        <v>44.87</v>
      </c>
      <c r="G27" s="14">
        <f t="shared" si="0"/>
        <v>47.56</v>
      </c>
      <c r="H27" s="15">
        <f t="shared" si="1"/>
        <v>95.12</v>
      </c>
    </row>
    <row r="28" spans="1:8" ht="22.5" x14ac:dyDescent="0.25">
      <c r="A28" s="11" t="s">
        <v>64</v>
      </c>
      <c r="B28" s="12" t="s">
        <v>16</v>
      </c>
      <c r="C28" s="12" t="s">
        <v>23</v>
      </c>
      <c r="D28" s="26" t="s">
        <v>65</v>
      </c>
      <c r="E28" s="13">
        <v>5</v>
      </c>
      <c r="F28" s="33">
        <v>370.74</v>
      </c>
      <c r="G28" s="14">
        <f t="shared" si="0"/>
        <v>392.98</v>
      </c>
      <c r="H28" s="15">
        <f t="shared" si="1"/>
        <v>1964.9</v>
      </c>
    </row>
    <row r="29" spans="1:8" ht="22.5" x14ac:dyDescent="0.25">
      <c r="A29" s="11" t="s">
        <v>66</v>
      </c>
      <c r="B29" s="12" t="s">
        <v>16</v>
      </c>
      <c r="C29" s="12" t="s">
        <v>30</v>
      </c>
      <c r="D29" s="26" t="s">
        <v>67</v>
      </c>
      <c r="E29" s="13">
        <v>130.5</v>
      </c>
      <c r="F29" s="33">
        <v>1.46</v>
      </c>
      <c r="G29" s="14">
        <f t="shared" si="0"/>
        <v>1.55</v>
      </c>
      <c r="H29" s="15">
        <f t="shared" si="1"/>
        <v>202.28</v>
      </c>
    </row>
    <row r="30" spans="1:8" x14ac:dyDescent="0.25">
      <c r="A30" s="16"/>
      <c r="B30" s="16"/>
      <c r="C30" s="16"/>
      <c r="D30" s="27" t="s">
        <v>68</v>
      </c>
      <c r="E30" s="13">
        <v>1</v>
      </c>
      <c r="F30" s="34"/>
      <c r="G30" s="17">
        <f>SUM(H6:H29)</f>
        <v>36425.78</v>
      </c>
      <c r="H30" s="17">
        <f>ROUND(E30*G30,2)</f>
        <v>36425.78</v>
      </c>
    </row>
    <row r="31" spans="1:8" ht="0.95" customHeight="1" x14ac:dyDescent="0.25">
      <c r="A31" s="18"/>
      <c r="B31" s="18"/>
      <c r="C31" s="18"/>
      <c r="D31" s="28"/>
      <c r="E31" s="18"/>
      <c r="F31" s="35"/>
      <c r="G31" s="18"/>
      <c r="H31" s="18"/>
    </row>
    <row r="32" spans="1:8" x14ac:dyDescent="0.25">
      <c r="A32" s="8" t="s">
        <v>69</v>
      </c>
      <c r="B32" s="8" t="s">
        <v>10</v>
      </c>
      <c r="C32" s="8" t="s">
        <v>11</v>
      </c>
      <c r="D32" s="25" t="s">
        <v>70</v>
      </c>
      <c r="E32" s="9">
        <f>E47</f>
        <v>1</v>
      </c>
      <c r="F32" s="32"/>
      <c r="G32" s="10">
        <f>G47</f>
        <v>101550.01</v>
      </c>
      <c r="H32" s="10">
        <f>H47</f>
        <v>101550.01</v>
      </c>
    </row>
    <row r="33" spans="1:8" ht="22.5" x14ac:dyDescent="0.25">
      <c r="A33" s="11" t="s">
        <v>71</v>
      </c>
      <c r="B33" s="12" t="s">
        <v>16</v>
      </c>
      <c r="C33" s="12" t="s">
        <v>20</v>
      </c>
      <c r="D33" s="26" t="s">
        <v>72</v>
      </c>
      <c r="E33" s="13">
        <v>1558.999</v>
      </c>
      <c r="F33" s="33">
        <v>16.190000000000001</v>
      </c>
      <c r="G33" s="14">
        <f>ROUND(F33*1.06,2)</f>
        <v>17.16</v>
      </c>
      <c r="H33" s="15">
        <f>ROUND(E33*G33,2)</f>
        <v>26752.42</v>
      </c>
    </row>
    <row r="34" spans="1:8" x14ac:dyDescent="0.25">
      <c r="A34" s="11" t="s">
        <v>73</v>
      </c>
      <c r="B34" s="12" t="s">
        <v>16</v>
      </c>
      <c r="C34" s="12" t="s">
        <v>17</v>
      </c>
      <c r="D34" s="26" t="s">
        <v>74</v>
      </c>
      <c r="E34" s="13">
        <v>781.6</v>
      </c>
      <c r="F34" s="33">
        <v>2.81</v>
      </c>
      <c r="G34" s="14">
        <f t="shared" ref="G34:G46" si="2">ROUND(F34*1.06,2)</f>
        <v>2.98</v>
      </c>
      <c r="H34" s="15">
        <f t="shared" ref="H34:H46" si="3">ROUND(E34*G34,2)</f>
        <v>2329.17</v>
      </c>
    </row>
    <row r="35" spans="1:8" ht="22.5" x14ac:dyDescent="0.25">
      <c r="A35" s="11" t="s">
        <v>75</v>
      </c>
      <c r="B35" s="12" t="s">
        <v>16</v>
      </c>
      <c r="C35" s="12" t="s">
        <v>20</v>
      </c>
      <c r="D35" s="26" t="s">
        <v>76</v>
      </c>
      <c r="E35" s="13">
        <v>90.593999999999994</v>
      </c>
      <c r="F35" s="33">
        <v>21.15</v>
      </c>
      <c r="G35" s="14">
        <f t="shared" si="2"/>
        <v>22.42</v>
      </c>
      <c r="H35" s="15">
        <f t="shared" si="3"/>
        <v>2031.12</v>
      </c>
    </row>
    <row r="36" spans="1:8" x14ac:dyDescent="0.25">
      <c r="A36" s="11" t="s">
        <v>77</v>
      </c>
      <c r="B36" s="12" t="s">
        <v>16</v>
      </c>
      <c r="C36" s="12" t="s">
        <v>17</v>
      </c>
      <c r="D36" s="26" t="s">
        <v>78</v>
      </c>
      <c r="E36" s="13">
        <v>1</v>
      </c>
      <c r="F36" s="33">
        <v>12.22</v>
      </c>
      <c r="G36" s="14">
        <f t="shared" si="2"/>
        <v>12.95</v>
      </c>
      <c r="H36" s="15">
        <f t="shared" si="3"/>
        <v>12.95</v>
      </c>
    </row>
    <row r="37" spans="1:8" ht="22.5" x14ac:dyDescent="0.25">
      <c r="A37" s="11" t="s">
        <v>79</v>
      </c>
      <c r="B37" s="12" t="s">
        <v>16</v>
      </c>
      <c r="C37" s="12" t="s">
        <v>17</v>
      </c>
      <c r="D37" s="26" t="s">
        <v>80</v>
      </c>
      <c r="E37" s="13">
        <v>1716.962</v>
      </c>
      <c r="F37" s="33">
        <v>16.75</v>
      </c>
      <c r="G37" s="14">
        <f t="shared" si="2"/>
        <v>17.760000000000002</v>
      </c>
      <c r="H37" s="15">
        <f t="shared" si="3"/>
        <v>30493.25</v>
      </c>
    </row>
    <row r="38" spans="1:8" ht="22.5" x14ac:dyDescent="0.25">
      <c r="A38" s="11" t="s">
        <v>81</v>
      </c>
      <c r="B38" s="12" t="s">
        <v>16</v>
      </c>
      <c r="C38" s="12" t="s">
        <v>17</v>
      </c>
      <c r="D38" s="26" t="s">
        <v>82</v>
      </c>
      <c r="E38" s="13">
        <v>71.430000000000007</v>
      </c>
      <c r="F38" s="33">
        <v>26.63</v>
      </c>
      <c r="G38" s="14">
        <f t="shared" si="2"/>
        <v>28.23</v>
      </c>
      <c r="H38" s="15">
        <f t="shared" si="3"/>
        <v>2016.47</v>
      </c>
    </row>
    <row r="39" spans="1:8" ht="22.5" x14ac:dyDescent="0.25">
      <c r="A39" s="11" t="s">
        <v>83</v>
      </c>
      <c r="B39" s="12" t="s">
        <v>16</v>
      </c>
      <c r="C39" s="12" t="s">
        <v>30</v>
      </c>
      <c r="D39" s="26" t="s">
        <v>84</v>
      </c>
      <c r="E39" s="13">
        <v>504</v>
      </c>
      <c r="F39" s="33">
        <v>13.7</v>
      </c>
      <c r="G39" s="14">
        <f t="shared" si="2"/>
        <v>14.52</v>
      </c>
      <c r="H39" s="15">
        <f t="shared" si="3"/>
        <v>7318.08</v>
      </c>
    </row>
    <row r="40" spans="1:8" x14ac:dyDescent="0.25">
      <c r="A40" s="11" t="s">
        <v>85</v>
      </c>
      <c r="B40" s="12" t="s">
        <v>16</v>
      </c>
      <c r="C40" s="12" t="s">
        <v>20</v>
      </c>
      <c r="D40" s="26" t="s">
        <v>86</v>
      </c>
      <c r="E40" s="13">
        <v>583.00800000000004</v>
      </c>
      <c r="F40" s="33">
        <v>21.67</v>
      </c>
      <c r="G40" s="14">
        <f t="shared" si="2"/>
        <v>22.97</v>
      </c>
      <c r="H40" s="15">
        <f t="shared" si="3"/>
        <v>13391.69</v>
      </c>
    </row>
    <row r="41" spans="1:8" x14ac:dyDescent="0.25">
      <c r="A41" s="11" t="s">
        <v>87</v>
      </c>
      <c r="B41" s="12" t="s">
        <v>16</v>
      </c>
      <c r="C41" s="12" t="s">
        <v>20</v>
      </c>
      <c r="D41" s="26" t="s">
        <v>88</v>
      </c>
      <c r="E41" s="13">
        <v>839.99900000000002</v>
      </c>
      <c r="F41" s="33">
        <v>14.19</v>
      </c>
      <c r="G41" s="14">
        <f t="shared" si="2"/>
        <v>15.04</v>
      </c>
      <c r="H41" s="15">
        <f t="shared" si="3"/>
        <v>12633.58</v>
      </c>
    </row>
    <row r="42" spans="1:8" x14ac:dyDescent="0.25">
      <c r="A42" s="11" t="s">
        <v>58</v>
      </c>
      <c r="B42" s="12" t="s">
        <v>16</v>
      </c>
      <c r="C42" s="12" t="s">
        <v>20</v>
      </c>
      <c r="D42" s="26" t="s">
        <v>59</v>
      </c>
      <c r="E42" s="13">
        <v>1</v>
      </c>
      <c r="F42" s="33">
        <v>9.33</v>
      </c>
      <c r="G42" s="14">
        <f t="shared" si="2"/>
        <v>9.89</v>
      </c>
      <c r="H42" s="15">
        <f t="shared" si="3"/>
        <v>9.89</v>
      </c>
    </row>
    <row r="43" spans="1:8" x14ac:dyDescent="0.25">
      <c r="A43" s="11" t="s">
        <v>89</v>
      </c>
      <c r="B43" s="12" t="s">
        <v>16</v>
      </c>
      <c r="C43" s="12" t="s">
        <v>17</v>
      </c>
      <c r="D43" s="26" t="s">
        <v>90</v>
      </c>
      <c r="E43" s="13">
        <v>776.46199999999999</v>
      </c>
      <c r="F43" s="33">
        <v>1.87</v>
      </c>
      <c r="G43" s="14">
        <f t="shared" si="2"/>
        <v>1.98</v>
      </c>
      <c r="H43" s="15">
        <f t="shared" si="3"/>
        <v>1537.39</v>
      </c>
    </row>
    <row r="44" spans="1:8" x14ac:dyDescent="0.25">
      <c r="A44" s="11" t="s">
        <v>91</v>
      </c>
      <c r="B44" s="12" t="s">
        <v>16</v>
      </c>
      <c r="C44" s="12" t="s">
        <v>30</v>
      </c>
      <c r="D44" s="26" t="s">
        <v>92</v>
      </c>
      <c r="E44" s="13">
        <v>500.94299999999998</v>
      </c>
      <c r="F44" s="33">
        <v>0.28999999999999998</v>
      </c>
      <c r="G44" s="14">
        <f t="shared" si="2"/>
        <v>0.31</v>
      </c>
      <c r="H44" s="15">
        <f t="shared" si="3"/>
        <v>155.29</v>
      </c>
    </row>
    <row r="45" spans="1:8" ht="22.5" x14ac:dyDescent="0.25">
      <c r="A45" s="11" t="s">
        <v>93</v>
      </c>
      <c r="B45" s="12" t="s">
        <v>16</v>
      </c>
      <c r="C45" s="12" t="s">
        <v>20</v>
      </c>
      <c r="D45" s="26" t="s">
        <v>94</v>
      </c>
      <c r="E45" s="13">
        <v>7.6239999999999997</v>
      </c>
      <c r="F45" s="33">
        <v>126.2</v>
      </c>
      <c r="G45" s="14">
        <f>ROUND(F45*1.06,2)</f>
        <v>133.77000000000001</v>
      </c>
      <c r="H45" s="15">
        <f t="shared" si="3"/>
        <v>1019.86</v>
      </c>
    </row>
    <row r="46" spans="1:8" ht="22.5" x14ac:dyDescent="0.25">
      <c r="A46" s="11" t="s">
        <v>95</v>
      </c>
      <c r="B46" s="12" t="s">
        <v>16</v>
      </c>
      <c r="C46" s="12" t="s">
        <v>96</v>
      </c>
      <c r="D46" s="26" t="s">
        <v>97</v>
      </c>
      <c r="E46" s="13">
        <v>953.01400000000001</v>
      </c>
      <c r="F46" s="33">
        <v>1.83</v>
      </c>
      <c r="G46" s="14">
        <f t="shared" si="2"/>
        <v>1.94</v>
      </c>
      <c r="H46" s="15">
        <f t="shared" si="3"/>
        <v>1848.85</v>
      </c>
    </row>
    <row r="47" spans="1:8" x14ac:dyDescent="0.25">
      <c r="A47" s="16"/>
      <c r="B47" s="16"/>
      <c r="C47" s="16"/>
      <c r="D47" s="27" t="s">
        <v>98</v>
      </c>
      <c r="E47" s="13">
        <v>1</v>
      </c>
      <c r="F47" s="34"/>
      <c r="G47" s="17">
        <f>SUM(H33:H46)</f>
        <v>101550.01</v>
      </c>
      <c r="H47" s="17">
        <f>ROUND(E47*G47,2)</f>
        <v>101550.01</v>
      </c>
    </row>
    <row r="48" spans="1:8" ht="0.95" customHeight="1" x14ac:dyDescent="0.25">
      <c r="A48" s="18"/>
      <c r="B48" s="18"/>
      <c r="C48" s="18"/>
      <c r="D48" s="28"/>
      <c r="E48" s="18"/>
      <c r="F48" s="35"/>
      <c r="G48" s="18"/>
      <c r="H48" s="18"/>
    </row>
    <row r="49" spans="1:8" x14ac:dyDescent="0.25">
      <c r="A49" s="8" t="s">
        <v>99</v>
      </c>
      <c r="B49" s="8" t="s">
        <v>10</v>
      </c>
      <c r="C49" s="8" t="s">
        <v>11</v>
      </c>
      <c r="D49" s="25" t="s">
        <v>100</v>
      </c>
      <c r="E49" s="9">
        <f>E72</f>
        <v>1</v>
      </c>
      <c r="G49" s="10">
        <f>G72</f>
        <v>139517.48000000001</v>
      </c>
      <c r="H49" s="10">
        <f>H72</f>
        <v>139517.48000000001</v>
      </c>
    </row>
    <row r="50" spans="1:8" x14ac:dyDescent="0.25">
      <c r="A50" s="11" t="s">
        <v>101</v>
      </c>
      <c r="B50" s="12" t="s">
        <v>16</v>
      </c>
      <c r="C50" s="12" t="s">
        <v>30</v>
      </c>
      <c r="D50" s="26" t="s">
        <v>102</v>
      </c>
      <c r="E50" s="13">
        <v>12.564</v>
      </c>
      <c r="F50" s="33">
        <v>41.67</v>
      </c>
      <c r="G50" s="14">
        <f>ROUND(F50*1.06,2)</f>
        <v>44.17</v>
      </c>
      <c r="H50" s="15">
        <f>ROUND(E50*G50,2)</f>
        <v>554.95000000000005</v>
      </c>
    </row>
    <row r="51" spans="1:8" x14ac:dyDescent="0.25">
      <c r="A51" s="11" t="s">
        <v>103</v>
      </c>
      <c r="B51" s="12" t="s">
        <v>16</v>
      </c>
      <c r="C51" s="12" t="s">
        <v>30</v>
      </c>
      <c r="D51" s="26" t="s">
        <v>104</v>
      </c>
      <c r="E51" s="13">
        <v>5</v>
      </c>
      <c r="F51" s="33">
        <v>55.72</v>
      </c>
      <c r="G51" s="14">
        <f t="shared" ref="G51:G71" si="4">ROUND(F51*1.06,2)</f>
        <v>59.06</v>
      </c>
      <c r="H51" s="15">
        <f t="shared" ref="H51:H71" si="5">ROUND(E51*G51,2)</f>
        <v>295.3</v>
      </c>
    </row>
    <row r="52" spans="1:8" x14ac:dyDescent="0.25">
      <c r="A52" s="11" t="s">
        <v>105</v>
      </c>
      <c r="B52" s="12" t="s">
        <v>16</v>
      </c>
      <c r="C52" s="12" t="s">
        <v>30</v>
      </c>
      <c r="D52" s="26" t="s">
        <v>106</v>
      </c>
      <c r="E52" s="13">
        <v>481.39400000000001</v>
      </c>
      <c r="F52" s="33">
        <v>172.43</v>
      </c>
      <c r="G52" s="14">
        <f t="shared" si="4"/>
        <v>182.78</v>
      </c>
      <c r="H52" s="15">
        <f t="shared" si="5"/>
        <v>87989.2</v>
      </c>
    </row>
    <row r="53" spans="1:8" ht="22.5" x14ac:dyDescent="0.25">
      <c r="A53" s="11" t="s">
        <v>107</v>
      </c>
      <c r="B53" s="12" t="s">
        <v>16</v>
      </c>
      <c r="C53" s="12" t="s">
        <v>30</v>
      </c>
      <c r="D53" s="26" t="s">
        <v>108</v>
      </c>
      <c r="E53" s="13">
        <v>19.55</v>
      </c>
      <c r="F53" s="33">
        <v>85.5</v>
      </c>
      <c r="G53" s="14">
        <f t="shared" si="4"/>
        <v>90.63</v>
      </c>
      <c r="H53" s="15">
        <f t="shared" si="5"/>
        <v>1771.82</v>
      </c>
    </row>
    <row r="54" spans="1:8" ht="22.5" x14ac:dyDescent="0.25">
      <c r="A54" s="11" t="s">
        <v>109</v>
      </c>
      <c r="B54" s="12" t="s">
        <v>16</v>
      </c>
      <c r="C54" s="12" t="s">
        <v>17</v>
      </c>
      <c r="D54" s="26" t="s">
        <v>110</v>
      </c>
      <c r="E54" s="13">
        <v>2</v>
      </c>
      <c r="F54" s="33">
        <v>53.35</v>
      </c>
      <c r="G54" s="14">
        <f t="shared" si="4"/>
        <v>56.55</v>
      </c>
      <c r="H54" s="15">
        <f t="shared" si="5"/>
        <v>113.1</v>
      </c>
    </row>
    <row r="55" spans="1:8" ht="22.5" x14ac:dyDescent="0.25">
      <c r="A55" s="11" t="s">
        <v>111</v>
      </c>
      <c r="B55" s="12" t="s">
        <v>16</v>
      </c>
      <c r="C55" s="12" t="s">
        <v>23</v>
      </c>
      <c r="D55" s="26" t="s">
        <v>112</v>
      </c>
      <c r="E55" s="13">
        <v>21</v>
      </c>
      <c r="F55" s="33">
        <v>798.12</v>
      </c>
      <c r="G55" s="14">
        <f t="shared" si="4"/>
        <v>846.01</v>
      </c>
      <c r="H55" s="15">
        <f t="shared" si="5"/>
        <v>17766.21</v>
      </c>
    </row>
    <row r="56" spans="1:8" ht="22.5" x14ac:dyDescent="0.25">
      <c r="A56" s="11" t="s">
        <v>113</v>
      </c>
      <c r="B56" s="12" t="s">
        <v>16</v>
      </c>
      <c r="C56" s="12" t="s">
        <v>30</v>
      </c>
      <c r="D56" s="26" t="s">
        <v>114</v>
      </c>
      <c r="E56" s="13">
        <v>13.316000000000001</v>
      </c>
      <c r="F56" s="33">
        <v>476.1</v>
      </c>
      <c r="G56" s="14">
        <f t="shared" si="4"/>
        <v>504.67</v>
      </c>
      <c r="H56" s="15">
        <f t="shared" si="5"/>
        <v>6720.19</v>
      </c>
    </row>
    <row r="57" spans="1:8" x14ac:dyDescent="0.25">
      <c r="A57" s="11" t="s">
        <v>115</v>
      </c>
      <c r="B57" s="12" t="s">
        <v>16</v>
      </c>
      <c r="C57" s="12" t="s">
        <v>23</v>
      </c>
      <c r="D57" s="26" t="s">
        <v>116</v>
      </c>
      <c r="E57" s="13">
        <v>147</v>
      </c>
      <c r="F57" s="33">
        <v>15.13</v>
      </c>
      <c r="G57" s="14">
        <f t="shared" si="4"/>
        <v>16.04</v>
      </c>
      <c r="H57" s="15">
        <f t="shared" si="5"/>
        <v>2357.88</v>
      </c>
    </row>
    <row r="58" spans="1:8" x14ac:dyDescent="0.25">
      <c r="A58" s="11" t="s">
        <v>117</v>
      </c>
      <c r="B58" s="12" t="s">
        <v>16</v>
      </c>
      <c r="C58" s="12" t="s">
        <v>17</v>
      </c>
      <c r="D58" s="26" t="s">
        <v>118</v>
      </c>
      <c r="E58" s="13">
        <v>6.05</v>
      </c>
      <c r="F58" s="33">
        <v>83.68</v>
      </c>
      <c r="G58" s="14">
        <f t="shared" si="4"/>
        <v>88.7</v>
      </c>
      <c r="H58" s="15">
        <f t="shared" si="5"/>
        <v>536.64</v>
      </c>
    </row>
    <row r="59" spans="1:8" ht="22.5" x14ac:dyDescent="0.25">
      <c r="A59" s="11" t="s">
        <v>119</v>
      </c>
      <c r="B59" s="12" t="s">
        <v>16</v>
      </c>
      <c r="C59" s="12" t="s">
        <v>23</v>
      </c>
      <c r="D59" s="26" t="s">
        <v>120</v>
      </c>
      <c r="E59" s="13">
        <v>21</v>
      </c>
      <c r="F59" s="33">
        <v>323.04000000000002</v>
      </c>
      <c r="G59" s="14">
        <f t="shared" si="4"/>
        <v>342.42</v>
      </c>
      <c r="H59" s="15">
        <f t="shared" si="5"/>
        <v>7190.82</v>
      </c>
    </row>
    <row r="60" spans="1:8" ht="22.5" x14ac:dyDescent="0.25">
      <c r="A60" s="11" t="s">
        <v>121</v>
      </c>
      <c r="B60" s="12" t="s">
        <v>16</v>
      </c>
      <c r="C60" s="12" t="s">
        <v>23</v>
      </c>
      <c r="D60" s="26" t="s">
        <v>122</v>
      </c>
      <c r="E60" s="13">
        <v>10</v>
      </c>
      <c r="F60" s="33">
        <v>101.56</v>
      </c>
      <c r="G60" s="14">
        <f t="shared" si="4"/>
        <v>107.65</v>
      </c>
      <c r="H60" s="15">
        <f t="shared" si="5"/>
        <v>1076.5</v>
      </c>
    </row>
    <row r="61" spans="1:8" x14ac:dyDescent="0.25">
      <c r="A61" s="11" t="s">
        <v>123</v>
      </c>
      <c r="B61" s="12" t="s">
        <v>16</v>
      </c>
      <c r="C61" s="12" t="s">
        <v>23</v>
      </c>
      <c r="D61" s="26" t="s">
        <v>124</v>
      </c>
      <c r="E61" s="13">
        <v>1</v>
      </c>
      <c r="F61" s="33">
        <v>155.99</v>
      </c>
      <c r="G61" s="14">
        <f>ROUND(F61*1.06,2)</f>
        <v>165.35</v>
      </c>
      <c r="H61" s="15">
        <f t="shared" si="5"/>
        <v>165.35</v>
      </c>
    </row>
    <row r="62" spans="1:8" x14ac:dyDescent="0.25">
      <c r="A62" s="11" t="s">
        <v>125</v>
      </c>
      <c r="B62" s="12" t="s">
        <v>16</v>
      </c>
      <c r="C62" s="12" t="s">
        <v>23</v>
      </c>
      <c r="D62" s="26" t="s">
        <v>126</v>
      </c>
      <c r="E62" s="13">
        <v>2</v>
      </c>
      <c r="F62" s="33">
        <v>141.82</v>
      </c>
      <c r="G62" s="14">
        <f t="shared" si="4"/>
        <v>150.33000000000001</v>
      </c>
      <c r="H62" s="15">
        <f t="shared" si="5"/>
        <v>300.66000000000003</v>
      </c>
    </row>
    <row r="63" spans="1:8" ht="22.5" x14ac:dyDescent="0.25">
      <c r="A63" s="11" t="s">
        <v>127</v>
      </c>
      <c r="B63" s="12" t="s">
        <v>16</v>
      </c>
      <c r="C63" s="12" t="s">
        <v>30</v>
      </c>
      <c r="D63" s="26" t="s">
        <v>128</v>
      </c>
      <c r="E63" s="13">
        <v>30.5</v>
      </c>
      <c r="F63" s="33">
        <v>365.28</v>
      </c>
      <c r="G63" s="14">
        <f t="shared" si="4"/>
        <v>387.2</v>
      </c>
      <c r="H63" s="15">
        <f>ROUND(E63*G63,2)</f>
        <v>11809.6</v>
      </c>
    </row>
    <row r="64" spans="1:8" ht="22.5" x14ac:dyDescent="0.25">
      <c r="A64" s="11" t="s">
        <v>129</v>
      </c>
      <c r="B64" s="12" t="s">
        <v>16</v>
      </c>
      <c r="C64" s="12" t="s">
        <v>30</v>
      </c>
      <c r="D64" s="26" t="s">
        <v>130</v>
      </c>
      <c r="E64" s="13">
        <v>1</v>
      </c>
      <c r="F64" s="33">
        <v>408.87</v>
      </c>
      <c r="G64" s="14">
        <f t="shared" si="4"/>
        <v>433.4</v>
      </c>
      <c r="H64" s="15">
        <f t="shared" si="5"/>
        <v>433.4</v>
      </c>
    </row>
    <row r="65" spans="1:8" x14ac:dyDescent="0.25">
      <c r="A65" s="11" t="s">
        <v>131</v>
      </c>
      <c r="B65" s="12" t="s">
        <v>16</v>
      </c>
      <c r="C65" s="12" t="s">
        <v>17</v>
      </c>
      <c r="D65" s="26" t="s">
        <v>132</v>
      </c>
      <c r="E65" s="13">
        <v>1</v>
      </c>
      <c r="F65" s="33">
        <v>93</v>
      </c>
      <c r="G65" s="14">
        <f t="shared" si="4"/>
        <v>98.58</v>
      </c>
      <c r="H65" s="15">
        <f t="shared" si="5"/>
        <v>98.58</v>
      </c>
    </row>
    <row r="66" spans="1:8" x14ac:dyDescent="0.25">
      <c r="A66" s="11" t="s">
        <v>133</v>
      </c>
      <c r="B66" s="12" t="s">
        <v>16</v>
      </c>
      <c r="C66" s="12" t="s">
        <v>17</v>
      </c>
      <c r="D66" s="26" t="s">
        <v>134</v>
      </c>
      <c r="E66" s="13">
        <v>1</v>
      </c>
      <c r="F66" s="33">
        <v>92.41</v>
      </c>
      <c r="G66" s="14">
        <f>ROUND(F66*1.06,2)</f>
        <v>97.95</v>
      </c>
      <c r="H66" s="15">
        <f t="shared" si="5"/>
        <v>97.95</v>
      </c>
    </row>
    <row r="67" spans="1:8" ht="22.5" x14ac:dyDescent="0.25">
      <c r="A67" s="11" t="s">
        <v>135</v>
      </c>
      <c r="B67" s="12" t="s">
        <v>16</v>
      </c>
      <c r="C67" s="12" t="s">
        <v>17</v>
      </c>
      <c r="D67" s="26" t="s">
        <v>136</v>
      </c>
      <c r="E67" s="13">
        <v>1</v>
      </c>
      <c r="F67" s="33">
        <v>31.72</v>
      </c>
      <c r="G67" s="14">
        <f t="shared" si="4"/>
        <v>33.619999999999997</v>
      </c>
      <c r="H67" s="15">
        <f t="shared" si="5"/>
        <v>33.619999999999997</v>
      </c>
    </row>
    <row r="68" spans="1:8" ht="22.5" x14ac:dyDescent="0.25">
      <c r="A68" s="11" t="s">
        <v>137</v>
      </c>
      <c r="B68" s="12" t="s">
        <v>16</v>
      </c>
      <c r="C68" s="12" t="s">
        <v>20</v>
      </c>
      <c r="D68" s="26" t="s">
        <v>138</v>
      </c>
      <c r="E68" s="13">
        <v>1</v>
      </c>
      <c r="F68" s="33">
        <v>130.63999999999999</v>
      </c>
      <c r="G68" s="14">
        <f t="shared" si="4"/>
        <v>138.47999999999999</v>
      </c>
      <c r="H68" s="15">
        <f t="shared" si="5"/>
        <v>138.47999999999999</v>
      </c>
    </row>
    <row r="69" spans="1:8" ht="22.5" x14ac:dyDescent="0.25">
      <c r="A69" s="11" t="s">
        <v>139</v>
      </c>
      <c r="B69" s="12" t="s">
        <v>16</v>
      </c>
      <c r="C69" s="12" t="s">
        <v>17</v>
      </c>
      <c r="D69" s="26" t="s">
        <v>140</v>
      </c>
      <c r="E69" s="13">
        <v>1</v>
      </c>
      <c r="F69" s="33">
        <v>31.84</v>
      </c>
      <c r="G69" s="14">
        <f t="shared" si="4"/>
        <v>33.75</v>
      </c>
      <c r="H69" s="15">
        <f t="shared" si="5"/>
        <v>33.75</v>
      </c>
    </row>
    <row r="70" spans="1:8" x14ac:dyDescent="0.25">
      <c r="A70" s="11" t="s">
        <v>141</v>
      </c>
      <c r="B70" s="12" t="s">
        <v>16</v>
      </c>
      <c r="C70" s="12" t="s">
        <v>17</v>
      </c>
      <c r="D70" s="26" t="s">
        <v>142</v>
      </c>
      <c r="E70" s="13">
        <v>1</v>
      </c>
      <c r="F70" s="33">
        <v>10.39</v>
      </c>
      <c r="G70" s="14">
        <f t="shared" si="4"/>
        <v>11.01</v>
      </c>
      <c r="H70" s="15">
        <f t="shared" si="5"/>
        <v>11.01</v>
      </c>
    </row>
    <row r="71" spans="1:8" x14ac:dyDescent="0.25">
      <c r="A71" s="11" t="s">
        <v>143</v>
      </c>
      <c r="B71" s="12" t="s">
        <v>16</v>
      </c>
      <c r="C71" s="12" t="s">
        <v>17</v>
      </c>
      <c r="D71" s="26" t="s">
        <v>144</v>
      </c>
      <c r="E71" s="13">
        <v>1</v>
      </c>
      <c r="F71" s="33">
        <v>21.2</v>
      </c>
      <c r="G71" s="14">
        <f t="shared" si="4"/>
        <v>22.47</v>
      </c>
      <c r="H71" s="15">
        <f t="shared" si="5"/>
        <v>22.47</v>
      </c>
    </row>
    <row r="72" spans="1:8" x14ac:dyDescent="0.25">
      <c r="A72" s="16"/>
      <c r="B72" s="16"/>
      <c r="C72" s="16"/>
      <c r="D72" s="27" t="s">
        <v>145</v>
      </c>
      <c r="E72" s="13">
        <v>1</v>
      </c>
      <c r="G72" s="17">
        <f>SUM(H50:H71)</f>
        <v>139517.48000000001</v>
      </c>
      <c r="H72" s="17">
        <f>ROUND(E72*G72,2)</f>
        <v>139517.48000000001</v>
      </c>
    </row>
    <row r="73" spans="1:8" ht="0.95" customHeight="1" x14ac:dyDescent="0.25">
      <c r="A73" s="18"/>
      <c r="B73" s="18"/>
      <c r="C73" s="18"/>
      <c r="D73" s="28"/>
      <c r="E73" s="18"/>
      <c r="F73" s="35"/>
      <c r="G73" s="18"/>
      <c r="H73" s="18"/>
    </row>
    <row r="74" spans="1:8" x14ac:dyDescent="0.25">
      <c r="A74" s="8" t="s">
        <v>146</v>
      </c>
      <c r="B74" s="8" t="s">
        <v>10</v>
      </c>
      <c r="C74" s="8" t="s">
        <v>11</v>
      </c>
      <c r="D74" s="25" t="s">
        <v>147</v>
      </c>
      <c r="E74" s="9">
        <f>E98</f>
        <v>1</v>
      </c>
      <c r="G74" s="10">
        <f>G98</f>
        <v>66727.289999999994</v>
      </c>
      <c r="H74" s="10">
        <f>H98</f>
        <v>66727.289999999994</v>
      </c>
    </row>
    <row r="75" spans="1:8" x14ac:dyDescent="0.25">
      <c r="A75" s="11" t="s">
        <v>148</v>
      </c>
      <c r="B75" s="12" t="s">
        <v>16</v>
      </c>
      <c r="C75" s="12" t="s">
        <v>20</v>
      </c>
      <c r="D75" s="26" t="s">
        <v>149</v>
      </c>
      <c r="E75" s="13">
        <v>33.78</v>
      </c>
      <c r="F75" s="33">
        <v>25.82</v>
      </c>
      <c r="G75" s="14">
        <f>ROUND(F75*1.06,2)</f>
        <v>27.37</v>
      </c>
      <c r="H75" s="15">
        <f>ROUND(E75*G75,2)</f>
        <v>924.56</v>
      </c>
    </row>
    <row r="76" spans="1:8" x14ac:dyDescent="0.25">
      <c r="A76" s="11" t="s">
        <v>89</v>
      </c>
      <c r="B76" s="12" t="s">
        <v>16</v>
      </c>
      <c r="C76" s="12" t="s">
        <v>17</v>
      </c>
      <c r="D76" s="26" t="s">
        <v>90</v>
      </c>
      <c r="E76" s="13">
        <v>33.78</v>
      </c>
      <c r="F76" s="33">
        <v>1.87</v>
      </c>
      <c r="G76" s="14">
        <f t="shared" ref="G76:G97" si="6">ROUND(F76*1.06,2)</f>
        <v>1.98</v>
      </c>
      <c r="H76" s="15">
        <f t="shared" ref="H76:H97" si="7">ROUND(E76*G76,2)</f>
        <v>66.88</v>
      </c>
    </row>
    <row r="77" spans="1:8" ht="22.5" x14ac:dyDescent="0.25">
      <c r="A77" s="11" t="s">
        <v>150</v>
      </c>
      <c r="B77" s="12" t="s">
        <v>16</v>
      </c>
      <c r="C77" s="12" t="s">
        <v>30</v>
      </c>
      <c r="D77" s="26" t="s">
        <v>151</v>
      </c>
      <c r="E77" s="13">
        <v>18.149999999999999</v>
      </c>
      <c r="F77" s="33">
        <v>25.28</v>
      </c>
      <c r="G77" s="14">
        <f t="shared" si="6"/>
        <v>26.8</v>
      </c>
      <c r="H77" s="15">
        <f t="shared" si="7"/>
        <v>486.42</v>
      </c>
    </row>
    <row r="78" spans="1:8" ht="22.5" x14ac:dyDescent="0.25">
      <c r="A78" s="11" t="s">
        <v>152</v>
      </c>
      <c r="B78" s="12" t="s">
        <v>16</v>
      </c>
      <c r="C78" s="12" t="s">
        <v>17</v>
      </c>
      <c r="D78" s="26" t="s">
        <v>153</v>
      </c>
      <c r="E78" s="13">
        <v>1</v>
      </c>
      <c r="F78" s="33">
        <v>20.18</v>
      </c>
      <c r="G78" s="14">
        <f t="shared" si="6"/>
        <v>21.39</v>
      </c>
      <c r="H78" s="15">
        <f t="shared" si="7"/>
        <v>21.39</v>
      </c>
    </row>
    <row r="79" spans="1:8" x14ac:dyDescent="0.25">
      <c r="A79" s="11" t="s">
        <v>154</v>
      </c>
      <c r="B79" s="12" t="s">
        <v>16</v>
      </c>
      <c r="C79" s="12" t="s">
        <v>17</v>
      </c>
      <c r="D79" s="26" t="s">
        <v>155</v>
      </c>
      <c r="E79" s="13">
        <v>50.15</v>
      </c>
      <c r="F79" s="33">
        <v>19.82</v>
      </c>
      <c r="G79" s="14">
        <f t="shared" si="6"/>
        <v>21.01</v>
      </c>
      <c r="H79" s="15">
        <f t="shared" si="7"/>
        <v>1053.6500000000001</v>
      </c>
    </row>
    <row r="80" spans="1:8" ht="22.5" x14ac:dyDescent="0.25">
      <c r="A80" s="11" t="s">
        <v>156</v>
      </c>
      <c r="B80" s="12" t="s">
        <v>16</v>
      </c>
      <c r="C80" s="12" t="s">
        <v>17</v>
      </c>
      <c r="D80" s="26" t="s">
        <v>157</v>
      </c>
      <c r="E80" s="13">
        <v>1</v>
      </c>
      <c r="F80" s="33">
        <v>11.85</v>
      </c>
      <c r="G80" s="14">
        <f t="shared" si="6"/>
        <v>12.56</v>
      </c>
      <c r="H80" s="15">
        <f t="shared" si="7"/>
        <v>12.56</v>
      </c>
    </row>
    <row r="81" spans="1:8" ht="22.5" x14ac:dyDescent="0.25">
      <c r="A81" s="11" t="s">
        <v>158</v>
      </c>
      <c r="B81" s="12" t="s">
        <v>16</v>
      </c>
      <c r="C81" s="12" t="s">
        <v>17</v>
      </c>
      <c r="D81" s="26" t="s">
        <v>159</v>
      </c>
      <c r="E81" s="13">
        <v>6478.16</v>
      </c>
      <c r="F81" s="33">
        <v>0.62</v>
      </c>
      <c r="G81" s="14">
        <f t="shared" si="6"/>
        <v>0.66</v>
      </c>
      <c r="H81" s="15">
        <f t="shared" si="7"/>
        <v>4275.59</v>
      </c>
    </row>
    <row r="82" spans="1:8" x14ac:dyDescent="0.25">
      <c r="A82" s="11" t="s">
        <v>160</v>
      </c>
      <c r="B82" s="12" t="s">
        <v>16</v>
      </c>
      <c r="C82" s="12" t="s">
        <v>161</v>
      </c>
      <c r="D82" s="26" t="s">
        <v>162</v>
      </c>
      <c r="E82" s="13">
        <v>620.42999999999995</v>
      </c>
      <c r="F82" s="33">
        <v>3.06</v>
      </c>
      <c r="G82" s="14">
        <f t="shared" si="6"/>
        <v>3.24</v>
      </c>
      <c r="H82" s="15">
        <f t="shared" si="7"/>
        <v>2010.19</v>
      </c>
    </row>
    <row r="83" spans="1:8" x14ac:dyDescent="0.25">
      <c r="A83" s="11" t="s">
        <v>163</v>
      </c>
      <c r="B83" s="12" t="s">
        <v>16</v>
      </c>
      <c r="C83" s="12" t="s">
        <v>17</v>
      </c>
      <c r="D83" s="26" t="s">
        <v>164</v>
      </c>
      <c r="E83" s="13">
        <v>962.83</v>
      </c>
      <c r="F83" s="33">
        <v>0.34</v>
      </c>
      <c r="G83" s="14">
        <f t="shared" si="6"/>
        <v>0.36</v>
      </c>
      <c r="H83" s="15">
        <f t="shared" si="7"/>
        <v>346.62</v>
      </c>
    </row>
    <row r="84" spans="1:8" x14ac:dyDescent="0.25">
      <c r="A84" s="11" t="s">
        <v>165</v>
      </c>
      <c r="B84" s="12" t="s">
        <v>16</v>
      </c>
      <c r="C84" s="12" t="s">
        <v>17</v>
      </c>
      <c r="D84" s="26" t="s">
        <v>166</v>
      </c>
      <c r="E84" s="13">
        <v>620.42999999999995</v>
      </c>
      <c r="F84" s="33">
        <v>0.56000000000000005</v>
      </c>
      <c r="G84" s="14">
        <f t="shared" si="6"/>
        <v>0.59</v>
      </c>
      <c r="H84" s="15">
        <f t="shared" si="7"/>
        <v>366.05</v>
      </c>
    </row>
    <row r="85" spans="1:8" x14ac:dyDescent="0.25">
      <c r="A85" s="11" t="s">
        <v>167</v>
      </c>
      <c r="B85" s="12" t="s">
        <v>16</v>
      </c>
      <c r="C85" s="12" t="s">
        <v>17</v>
      </c>
      <c r="D85" s="26" t="s">
        <v>168</v>
      </c>
      <c r="E85" s="13">
        <v>962.83</v>
      </c>
      <c r="F85" s="33">
        <v>1.1399999999999999</v>
      </c>
      <c r="G85" s="14">
        <f t="shared" si="6"/>
        <v>1.21</v>
      </c>
      <c r="H85" s="15">
        <f t="shared" si="7"/>
        <v>1165.02</v>
      </c>
    </row>
    <row r="86" spans="1:8" ht="22.5" x14ac:dyDescent="0.25">
      <c r="A86" s="11" t="s">
        <v>169</v>
      </c>
      <c r="B86" s="12" t="s">
        <v>16</v>
      </c>
      <c r="C86" s="12" t="s">
        <v>17</v>
      </c>
      <c r="D86" s="26" t="s">
        <v>170</v>
      </c>
      <c r="E86" s="13">
        <v>342.4</v>
      </c>
      <c r="F86" s="33">
        <v>20.71</v>
      </c>
      <c r="G86" s="14">
        <f t="shared" si="6"/>
        <v>21.95</v>
      </c>
      <c r="H86" s="15">
        <f t="shared" si="7"/>
        <v>7515.68</v>
      </c>
    </row>
    <row r="87" spans="1:8" ht="22.5" x14ac:dyDescent="0.25">
      <c r="A87" s="11" t="s">
        <v>171</v>
      </c>
      <c r="B87" s="12" t="s">
        <v>16</v>
      </c>
      <c r="C87" s="12" t="s">
        <v>17</v>
      </c>
      <c r="D87" s="26" t="s">
        <v>172</v>
      </c>
      <c r="E87" s="13">
        <v>620.42999999999995</v>
      </c>
      <c r="F87" s="33">
        <v>14.77</v>
      </c>
      <c r="G87" s="14">
        <f t="shared" si="6"/>
        <v>15.66</v>
      </c>
      <c r="H87" s="15">
        <f t="shared" si="7"/>
        <v>9715.93</v>
      </c>
    </row>
    <row r="88" spans="1:8" ht="22.5" x14ac:dyDescent="0.25">
      <c r="A88" s="11" t="s">
        <v>173</v>
      </c>
      <c r="B88" s="12" t="s">
        <v>16</v>
      </c>
      <c r="C88" s="12" t="s">
        <v>174</v>
      </c>
      <c r="D88" s="26" t="s">
        <v>175</v>
      </c>
      <c r="E88" s="13">
        <v>124.086</v>
      </c>
      <c r="F88" s="33">
        <v>125.33</v>
      </c>
      <c r="G88" s="14">
        <f t="shared" si="6"/>
        <v>132.85</v>
      </c>
      <c r="H88" s="15">
        <f>ROUND(E88*G88,2)</f>
        <v>16484.830000000002</v>
      </c>
    </row>
    <row r="89" spans="1:8" ht="22.5" x14ac:dyDescent="0.25">
      <c r="A89" s="11" t="s">
        <v>176</v>
      </c>
      <c r="B89" s="12" t="s">
        <v>16</v>
      </c>
      <c r="C89" s="12" t="s">
        <v>20</v>
      </c>
      <c r="D89" s="26" t="s">
        <v>177</v>
      </c>
      <c r="E89" s="13">
        <v>100.425</v>
      </c>
      <c r="F89" s="33">
        <v>116.04</v>
      </c>
      <c r="G89" s="14">
        <f t="shared" si="6"/>
        <v>123</v>
      </c>
      <c r="H89" s="15">
        <f t="shared" si="7"/>
        <v>12352.28</v>
      </c>
    </row>
    <row r="90" spans="1:8" x14ac:dyDescent="0.25">
      <c r="A90" s="11" t="s">
        <v>178</v>
      </c>
      <c r="B90" s="12" t="s">
        <v>16</v>
      </c>
      <c r="C90" s="12" t="s">
        <v>17</v>
      </c>
      <c r="D90" s="26" t="s">
        <v>179</v>
      </c>
      <c r="E90" s="13">
        <v>1206.5999999999999</v>
      </c>
      <c r="F90" s="33">
        <v>1.03</v>
      </c>
      <c r="G90" s="14">
        <f t="shared" si="6"/>
        <v>1.0900000000000001</v>
      </c>
      <c r="H90" s="15">
        <f t="shared" si="7"/>
        <v>1315.19</v>
      </c>
    </row>
    <row r="91" spans="1:8" ht="22.5" x14ac:dyDescent="0.25">
      <c r="A91" s="11" t="s">
        <v>180</v>
      </c>
      <c r="B91" s="12" t="s">
        <v>16</v>
      </c>
      <c r="C91" s="12" t="s">
        <v>20</v>
      </c>
      <c r="D91" s="26" t="s">
        <v>181</v>
      </c>
      <c r="E91" s="13">
        <v>3</v>
      </c>
      <c r="F91" s="33">
        <v>24.49</v>
      </c>
      <c r="G91" s="14">
        <f>ROUND(F91*1.06,2)</f>
        <v>25.96</v>
      </c>
      <c r="H91" s="15">
        <f t="shared" si="7"/>
        <v>77.88</v>
      </c>
    </row>
    <row r="92" spans="1:8" x14ac:dyDescent="0.25">
      <c r="A92" s="11" t="s">
        <v>182</v>
      </c>
      <c r="B92" s="12" t="s">
        <v>16</v>
      </c>
      <c r="C92" s="12" t="s">
        <v>30</v>
      </c>
      <c r="D92" s="26" t="s">
        <v>183</v>
      </c>
      <c r="E92" s="13">
        <v>2727.8</v>
      </c>
      <c r="F92" s="33">
        <v>1.45</v>
      </c>
      <c r="G92" s="14">
        <f t="shared" si="6"/>
        <v>1.54</v>
      </c>
      <c r="H92" s="15">
        <f t="shared" si="7"/>
        <v>4200.8100000000004</v>
      </c>
    </row>
    <row r="93" spans="1:8" x14ac:dyDescent="0.25">
      <c r="A93" s="11" t="s">
        <v>184</v>
      </c>
      <c r="B93" s="12" t="s">
        <v>16</v>
      </c>
      <c r="C93" s="12" t="s">
        <v>17</v>
      </c>
      <c r="D93" s="26" t="s">
        <v>185</v>
      </c>
      <c r="E93" s="13">
        <v>24</v>
      </c>
      <c r="F93" s="33">
        <v>19.07</v>
      </c>
      <c r="G93" s="14">
        <f t="shared" si="6"/>
        <v>20.21</v>
      </c>
      <c r="H93" s="15">
        <f t="shared" si="7"/>
        <v>485.04</v>
      </c>
    </row>
    <row r="94" spans="1:8" ht="22.5" x14ac:dyDescent="0.25">
      <c r="A94" s="11" t="s">
        <v>186</v>
      </c>
      <c r="B94" s="12" t="s">
        <v>16</v>
      </c>
      <c r="C94" s="12" t="s">
        <v>23</v>
      </c>
      <c r="D94" s="26" t="s">
        <v>187</v>
      </c>
      <c r="E94" s="13">
        <v>1</v>
      </c>
      <c r="F94" s="33">
        <v>62</v>
      </c>
      <c r="G94" s="14">
        <f t="shared" si="6"/>
        <v>65.72</v>
      </c>
      <c r="H94" s="15">
        <f t="shared" si="7"/>
        <v>65.72</v>
      </c>
    </row>
    <row r="95" spans="1:8" x14ac:dyDescent="0.25">
      <c r="A95" s="11" t="s">
        <v>188</v>
      </c>
      <c r="B95" s="12" t="s">
        <v>16</v>
      </c>
      <c r="C95" s="12" t="s">
        <v>23</v>
      </c>
      <c r="D95" s="26" t="s">
        <v>189</v>
      </c>
      <c r="E95" s="13">
        <v>100</v>
      </c>
      <c r="F95" s="33">
        <v>25</v>
      </c>
      <c r="G95" s="14">
        <f t="shared" si="6"/>
        <v>26.5</v>
      </c>
      <c r="H95" s="15">
        <f t="shared" si="7"/>
        <v>2650</v>
      </c>
    </row>
    <row r="96" spans="1:8" x14ac:dyDescent="0.25">
      <c r="A96" s="11" t="s">
        <v>190</v>
      </c>
      <c r="B96" s="12" t="s">
        <v>16</v>
      </c>
      <c r="C96" s="12" t="s">
        <v>23</v>
      </c>
      <c r="D96" s="26" t="s">
        <v>191</v>
      </c>
      <c r="E96" s="13">
        <v>100</v>
      </c>
      <c r="F96" s="33">
        <v>10.7</v>
      </c>
      <c r="G96" s="14">
        <f t="shared" si="6"/>
        <v>11.34</v>
      </c>
      <c r="H96" s="15">
        <f t="shared" si="7"/>
        <v>1134</v>
      </c>
    </row>
    <row r="97" spans="1:8" x14ac:dyDescent="0.25">
      <c r="A97" s="11" t="s">
        <v>192</v>
      </c>
      <c r="B97" s="12" t="s">
        <v>16</v>
      </c>
      <c r="C97" s="12" t="s">
        <v>161</v>
      </c>
      <c r="D97" s="26" t="s">
        <v>193</v>
      </c>
      <c r="E97" s="13">
        <v>10</v>
      </c>
      <c r="F97" s="33">
        <v>0.09</v>
      </c>
      <c r="G97" s="14">
        <f t="shared" si="6"/>
        <v>0.1</v>
      </c>
      <c r="H97" s="15">
        <f t="shared" si="7"/>
        <v>1</v>
      </c>
    </row>
    <row r="98" spans="1:8" x14ac:dyDescent="0.25">
      <c r="A98" s="16"/>
      <c r="B98" s="16"/>
      <c r="C98" s="16"/>
      <c r="D98" s="27" t="s">
        <v>194</v>
      </c>
      <c r="E98" s="13">
        <v>1</v>
      </c>
      <c r="G98" s="17">
        <f>SUM(H75:H97)</f>
        <v>66727.289999999994</v>
      </c>
      <c r="H98" s="17">
        <f>ROUND(E98*G98,2)</f>
        <v>66727.289999999994</v>
      </c>
    </row>
    <row r="99" spans="1:8" ht="0.95" customHeight="1" x14ac:dyDescent="0.25">
      <c r="A99" s="18"/>
      <c r="B99" s="18"/>
      <c r="C99" s="18"/>
      <c r="D99" s="28"/>
      <c r="E99" s="18"/>
      <c r="F99" s="35"/>
      <c r="G99" s="18"/>
      <c r="H99" s="18"/>
    </row>
    <row r="100" spans="1:8" x14ac:dyDescent="0.25">
      <c r="A100" s="8" t="s">
        <v>195</v>
      </c>
      <c r="B100" s="8" t="s">
        <v>10</v>
      </c>
      <c r="C100" s="8" t="s">
        <v>11</v>
      </c>
      <c r="D100" s="25" t="s">
        <v>196</v>
      </c>
      <c r="E100" s="9">
        <f>E104</f>
        <v>1</v>
      </c>
      <c r="G100" s="10">
        <f>G104</f>
        <v>1692.94</v>
      </c>
      <c r="H100" s="10">
        <f>H104</f>
        <v>1692.94</v>
      </c>
    </row>
    <row r="101" spans="1:8" ht="22.5" x14ac:dyDescent="0.25">
      <c r="A101" s="11" t="s">
        <v>197</v>
      </c>
      <c r="B101" s="12" t="s">
        <v>16</v>
      </c>
      <c r="C101" s="12" t="s">
        <v>23</v>
      </c>
      <c r="D101" s="26" t="s">
        <v>198</v>
      </c>
      <c r="E101" s="13">
        <v>3</v>
      </c>
      <c r="F101" s="33">
        <v>370.74</v>
      </c>
      <c r="G101" s="14">
        <f>ROUND(F101*1.06,2)</f>
        <v>392.98</v>
      </c>
      <c r="H101" s="15">
        <f>ROUND(E101*G101,2)</f>
        <v>1178.94</v>
      </c>
    </row>
    <row r="102" spans="1:8" x14ac:dyDescent="0.25">
      <c r="A102" s="11" t="s">
        <v>60</v>
      </c>
      <c r="B102" s="12" t="s">
        <v>16</v>
      </c>
      <c r="C102" s="12" t="s">
        <v>20</v>
      </c>
      <c r="D102" s="26" t="s">
        <v>61</v>
      </c>
      <c r="E102" s="13">
        <v>10</v>
      </c>
      <c r="F102" s="33">
        <v>45.3</v>
      </c>
      <c r="G102" s="14">
        <f t="shared" ref="G102:G103" si="8">ROUND(F102*1.06,2)</f>
        <v>48.02</v>
      </c>
      <c r="H102" s="15">
        <f t="shared" ref="H102:H103" si="9">ROUND(E102*G102,2)</f>
        <v>480.2</v>
      </c>
    </row>
    <row r="103" spans="1:8" x14ac:dyDescent="0.25">
      <c r="A103" s="11" t="s">
        <v>199</v>
      </c>
      <c r="B103" s="12" t="s">
        <v>16</v>
      </c>
      <c r="C103" s="12" t="s">
        <v>96</v>
      </c>
      <c r="D103" s="26" t="s">
        <v>200</v>
      </c>
      <c r="E103" s="13">
        <v>10</v>
      </c>
      <c r="F103" s="33">
        <v>3.19</v>
      </c>
      <c r="G103" s="14">
        <f t="shared" si="8"/>
        <v>3.38</v>
      </c>
      <c r="H103" s="15">
        <f t="shared" si="9"/>
        <v>33.799999999999997</v>
      </c>
    </row>
    <row r="104" spans="1:8" x14ac:dyDescent="0.25">
      <c r="A104" s="16"/>
      <c r="B104" s="16"/>
      <c r="C104" s="16"/>
      <c r="D104" s="27" t="s">
        <v>201</v>
      </c>
      <c r="E104" s="13">
        <v>1</v>
      </c>
      <c r="G104" s="17">
        <f>SUM(H101:H103)</f>
        <v>1692.94</v>
      </c>
      <c r="H104" s="17">
        <f>ROUND(E104*G104,2)</f>
        <v>1692.94</v>
      </c>
    </row>
    <row r="105" spans="1:8" ht="0.95" customHeight="1" x14ac:dyDescent="0.25">
      <c r="A105" s="18"/>
      <c r="B105" s="18"/>
      <c r="C105" s="18"/>
      <c r="D105" s="28"/>
      <c r="E105" s="18"/>
      <c r="F105" s="35"/>
      <c r="G105" s="18"/>
      <c r="H105" s="18"/>
    </row>
    <row r="106" spans="1:8" x14ac:dyDescent="0.25">
      <c r="A106" s="8" t="s">
        <v>202</v>
      </c>
      <c r="B106" s="8" t="s">
        <v>10</v>
      </c>
      <c r="C106" s="8" t="s">
        <v>11</v>
      </c>
      <c r="D106" s="25" t="s">
        <v>203</v>
      </c>
      <c r="E106" s="9">
        <f>E120</f>
        <v>1</v>
      </c>
      <c r="G106" s="10">
        <f>G120</f>
        <v>13740.26</v>
      </c>
      <c r="H106" s="10">
        <f>H120</f>
        <v>13740.26</v>
      </c>
    </row>
    <row r="107" spans="1:8" x14ac:dyDescent="0.25">
      <c r="A107" s="11" t="s">
        <v>182</v>
      </c>
      <c r="B107" s="12" t="s">
        <v>16</v>
      </c>
      <c r="C107" s="12" t="s">
        <v>30</v>
      </c>
      <c r="D107" s="26" t="s">
        <v>183</v>
      </c>
      <c r="E107" s="13">
        <v>1350</v>
      </c>
      <c r="F107" s="33">
        <v>1.45</v>
      </c>
      <c r="G107" s="14">
        <f>ROUND(F107*1.06,2)</f>
        <v>1.54</v>
      </c>
      <c r="H107" s="15">
        <f>ROUND(E107*G107,2)</f>
        <v>2079</v>
      </c>
    </row>
    <row r="108" spans="1:8" x14ac:dyDescent="0.25">
      <c r="A108" s="11" t="s">
        <v>204</v>
      </c>
      <c r="B108" s="12" t="s">
        <v>16</v>
      </c>
      <c r="C108" s="12" t="s">
        <v>17</v>
      </c>
      <c r="D108" s="26" t="s">
        <v>205</v>
      </c>
      <c r="E108" s="13">
        <v>202.5</v>
      </c>
      <c r="F108" s="33">
        <v>14.01</v>
      </c>
      <c r="G108" s="14">
        <f t="shared" ref="G108:G119" si="10">ROUND(F108*1.06,2)</f>
        <v>14.85</v>
      </c>
      <c r="H108" s="15">
        <f t="shared" ref="H108:H119" si="11">ROUND(E108*G108,2)</f>
        <v>3007.13</v>
      </c>
    </row>
    <row r="109" spans="1:8" x14ac:dyDescent="0.25">
      <c r="A109" s="11" t="s">
        <v>206</v>
      </c>
      <c r="B109" s="12" t="s">
        <v>16</v>
      </c>
      <c r="C109" s="12" t="s">
        <v>23</v>
      </c>
      <c r="D109" s="26" t="s">
        <v>207</v>
      </c>
      <c r="E109" s="13">
        <v>24</v>
      </c>
      <c r="F109" s="33">
        <v>27.98</v>
      </c>
      <c r="G109" s="14">
        <f t="shared" si="10"/>
        <v>29.66</v>
      </c>
      <c r="H109" s="15">
        <f t="shared" si="11"/>
        <v>711.84</v>
      </c>
    </row>
    <row r="110" spans="1:8" x14ac:dyDescent="0.25">
      <c r="A110" s="11" t="s">
        <v>208</v>
      </c>
      <c r="B110" s="12" t="s">
        <v>16</v>
      </c>
      <c r="C110" s="12" t="s">
        <v>23</v>
      </c>
      <c r="D110" s="26" t="s">
        <v>209</v>
      </c>
      <c r="E110" s="13">
        <v>10</v>
      </c>
      <c r="F110" s="33">
        <v>75.69</v>
      </c>
      <c r="G110" s="14">
        <f t="shared" si="10"/>
        <v>80.23</v>
      </c>
      <c r="H110" s="15">
        <f t="shared" si="11"/>
        <v>802.3</v>
      </c>
    </row>
    <row r="111" spans="1:8" x14ac:dyDescent="0.25">
      <c r="A111" s="11" t="s">
        <v>210</v>
      </c>
      <c r="B111" s="12" t="s">
        <v>16</v>
      </c>
      <c r="C111" s="12" t="s">
        <v>23</v>
      </c>
      <c r="D111" s="26" t="s">
        <v>211</v>
      </c>
      <c r="E111" s="13">
        <v>11</v>
      </c>
      <c r="F111" s="33">
        <v>62.94</v>
      </c>
      <c r="G111" s="14">
        <f t="shared" si="10"/>
        <v>66.72</v>
      </c>
      <c r="H111" s="15">
        <f t="shared" si="11"/>
        <v>733.92</v>
      </c>
    </row>
    <row r="112" spans="1:8" x14ac:dyDescent="0.25">
      <c r="A112" s="11" t="s">
        <v>212</v>
      </c>
      <c r="B112" s="12" t="s">
        <v>16</v>
      </c>
      <c r="C112" s="12" t="s">
        <v>23</v>
      </c>
      <c r="D112" s="26" t="s">
        <v>213</v>
      </c>
      <c r="E112" s="13">
        <v>3</v>
      </c>
      <c r="F112" s="33">
        <v>42.54</v>
      </c>
      <c r="G112" s="14">
        <f t="shared" si="10"/>
        <v>45.09</v>
      </c>
      <c r="H112" s="15">
        <f t="shared" si="11"/>
        <v>135.27000000000001</v>
      </c>
    </row>
    <row r="113" spans="1:8" x14ac:dyDescent="0.25">
      <c r="A113" s="11" t="s">
        <v>214</v>
      </c>
      <c r="B113" s="12" t="s">
        <v>16</v>
      </c>
      <c r="C113" s="12" t="s">
        <v>23</v>
      </c>
      <c r="D113" s="26" t="s">
        <v>215</v>
      </c>
      <c r="E113" s="13">
        <v>3</v>
      </c>
      <c r="F113" s="33">
        <v>6.49</v>
      </c>
      <c r="G113" s="14">
        <f t="shared" si="10"/>
        <v>6.88</v>
      </c>
      <c r="H113" s="15">
        <f t="shared" si="11"/>
        <v>20.64</v>
      </c>
    </row>
    <row r="114" spans="1:8" x14ac:dyDescent="0.25">
      <c r="A114" s="11" t="s">
        <v>216</v>
      </c>
      <c r="B114" s="12" t="s">
        <v>16</v>
      </c>
      <c r="C114" s="12" t="s">
        <v>23</v>
      </c>
      <c r="D114" s="26" t="s">
        <v>217</v>
      </c>
      <c r="E114" s="13">
        <v>50</v>
      </c>
      <c r="F114" s="33">
        <v>2.67</v>
      </c>
      <c r="G114" s="14">
        <f t="shared" si="10"/>
        <v>2.83</v>
      </c>
      <c r="H114" s="15">
        <f t="shared" si="11"/>
        <v>141.5</v>
      </c>
    </row>
    <row r="115" spans="1:8" ht="22.5" x14ac:dyDescent="0.25">
      <c r="A115" s="11" t="s">
        <v>218</v>
      </c>
      <c r="B115" s="12" t="s">
        <v>16</v>
      </c>
      <c r="C115" s="12" t="s">
        <v>23</v>
      </c>
      <c r="D115" s="26" t="s">
        <v>219</v>
      </c>
      <c r="E115" s="13">
        <v>1</v>
      </c>
      <c r="F115" s="33">
        <v>2654.5</v>
      </c>
      <c r="G115" s="14">
        <f t="shared" si="10"/>
        <v>2813.77</v>
      </c>
      <c r="H115" s="15">
        <f t="shared" si="11"/>
        <v>2813.77</v>
      </c>
    </row>
    <row r="116" spans="1:8" ht="22.5" x14ac:dyDescent="0.25">
      <c r="A116" s="11" t="s">
        <v>220</v>
      </c>
      <c r="B116" s="12" t="s">
        <v>16</v>
      </c>
      <c r="C116" s="12" t="s">
        <v>30</v>
      </c>
      <c r="D116" s="26" t="s">
        <v>221</v>
      </c>
      <c r="E116" s="13">
        <v>20</v>
      </c>
      <c r="F116" s="33">
        <v>44.2</v>
      </c>
      <c r="G116" s="14">
        <f t="shared" si="10"/>
        <v>46.85</v>
      </c>
      <c r="H116" s="15">
        <f t="shared" si="11"/>
        <v>937</v>
      </c>
    </row>
    <row r="117" spans="1:8" x14ac:dyDescent="0.25">
      <c r="A117" s="11" t="s">
        <v>222</v>
      </c>
      <c r="B117" s="12" t="s">
        <v>16</v>
      </c>
      <c r="C117" s="12" t="s">
        <v>30</v>
      </c>
      <c r="D117" s="26" t="s">
        <v>223</v>
      </c>
      <c r="E117" s="13">
        <v>40</v>
      </c>
      <c r="F117" s="33">
        <v>12.53</v>
      </c>
      <c r="G117" s="14">
        <f t="shared" si="10"/>
        <v>13.28</v>
      </c>
      <c r="H117" s="15">
        <f t="shared" si="11"/>
        <v>531.20000000000005</v>
      </c>
    </row>
    <row r="118" spans="1:8" ht="22.5" x14ac:dyDescent="0.25">
      <c r="A118" s="11" t="s">
        <v>224</v>
      </c>
      <c r="B118" s="12" t="s">
        <v>16</v>
      </c>
      <c r="C118" s="12" t="s">
        <v>30</v>
      </c>
      <c r="D118" s="26" t="s">
        <v>225</v>
      </c>
      <c r="E118" s="13">
        <v>1</v>
      </c>
      <c r="F118" s="33">
        <v>15.42</v>
      </c>
      <c r="G118" s="14">
        <f t="shared" si="10"/>
        <v>16.350000000000001</v>
      </c>
      <c r="H118" s="15">
        <f t="shared" si="11"/>
        <v>16.350000000000001</v>
      </c>
    </row>
    <row r="119" spans="1:8" x14ac:dyDescent="0.25">
      <c r="A119" s="11" t="s">
        <v>226</v>
      </c>
      <c r="B119" s="12" t="s">
        <v>16</v>
      </c>
      <c r="C119" s="12" t="s">
        <v>227</v>
      </c>
      <c r="D119" s="26" t="s">
        <v>228</v>
      </c>
      <c r="E119" s="13">
        <v>14</v>
      </c>
      <c r="F119" s="33">
        <v>121.99</v>
      </c>
      <c r="G119" s="14">
        <f t="shared" si="10"/>
        <v>129.31</v>
      </c>
      <c r="H119" s="15">
        <f t="shared" si="11"/>
        <v>1810.34</v>
      </c>
    </row>
    <row r="120" spans="1:8" x14ac:dyDescent="0.25">
      <c r="A120" s="16"/>
      <c r="B120" s="16"/>
      <c r="C120" s="16"/>
      <c r="D120" s="27" t="s">
        <v>229</v>
      </c>
      <c r="E120" s="13">
        <v>1</v>
      </c>
      <c r="G120" s="17">
        <f>SUM(H107:H119)</f>
        <v>13740.26</v>
      </c>
      <c r="H120" s="17">
        <f>ROUND(E120*G120,2)</f>
        <v>13740.26</v>
      </c>
    </row>
    <row r="121" spans="1:8" ht="0.95" customHeight="1" x14ac:dyDescent="0.25">
      <c r="A121" s="18"/>
      <c r="B121" s="18"/>
      <c r="C121" s="18"/>
      <c r="D121" s="28"/>
      <c r="E121" s="18"/>
      <c r="F121" s="35"/>
      <c r="G121" s="18"/>
      <c r="H121" s="18"/>
    </row>
    <row r="122" spans="1:8" x14ac:dyDescent="0.25">
      <c r="A122" s="16"/>
      <c r="B122" s="16"/>
      <c r="C122" s="16"/>
      <c r="D122" s="27" t="s">
        <v>230</v>
      </c>
      <c r="E122" s="19">
        <v>1</v>
      </c>
      <c r="G122" s="17">
        <f>H5+H32+H49+H74+H100+H106</f>
        <v>359653.76</v>
      </c>
      <c r="H122" s="17">
        <f>ROUND(E122*G122,2)</f>
        <v>359653.76</v>
      </c>
    </row>
    <row r="123" spans="1:8" ht="0.95" customHeight="1" x14ac:dyDescent="0.25">
      <c r="A123" s="18"/>
      <c r="B123" s="18"/>
      <c r="C123" s="18"/>
      <c r="D123" s="28"/>
      <c r="E123" s="18"/>
      <c r="F123" s="35"/>
      <c r="G123" s="18"/>
      <c r="H123" s="18"/>
    </row>
    <row r="124" spans="1:8" x14ac:dyDescent="0.25">
      <c r="A124" s="5" t="s">
        <v>231</v>
      </c>
      <c r="B124" s="5" t="s">
        <v>10</v>
      </c>
      <c r="C124" s="5" t="s">
        <v>11</v>
      </c>
      <c r="D124" s="24" t="s">
        <v>232</v>
      </c>
      <c r="E124" s="6">
        <f>E197</f>
        <v>1</v>
      </c>
      <c r="G124" s="7">
        <f>G197</f>
        <v>398259.26</v>
      </c>
      <c r="H124" s="7">
        <f>H197</f>
        <v>398259.26</v>
      </c>
    </row>
    <row r="125" spans="1:8" x14ac:dyDescent="0.25">
      <c r="A125" s="8" t="s">
        <v>233</v>
      </c>
      <c r="B125" s="8" t="s">
        <v>10</v>
      </c>
      <c r="C125" s="8" t="s">
        <v>11</v>
      </c>
      <c r="D125" s="25" t="s">
        <v>14</v>
      </c>
      <c r="E125" s="9">
        <f>E139</f>
        <v>1</v>
      </c>
      <c r="G125" s="10">
        <f>G139</f>
        <v>31132.78</v>
      </c>
      <c r="H125" s="10">
        <f>H139</f>
        <v>31132.78</v>
      </c>
    </row>
    <row r="126" spans="1:8" x14ac:dyDescent="0.25">
      <c r="A126" s="11" t="s">
        <v>29</v>
      </c>
      <c r="B126" s="12" t="s">
        <v>16</v>
      </c>
      <c r="C126" s="12" t="s">
        <v>30</v>
      </c>
      <c r="D126" s="26" t="s">
        <v>31</v>
      </c>
      <c r="E126" s="13">
        <v>456.35</v>
      </c>
      <c r="F126" s="33">
        <v>18.11</v>
      </c>
      <c r="G126" s="14">
        <f>ROUND(1.06*F126,2)</f>
        <v>19.2</v>
      </c>
      <c r="H126" s="15">
        <f>ROUND(E126*G126,2)</f>
        <v>8761.92</v>
      </c>
    </row>
    <row r="127" spans="1:8" ht="22.5" x14ac:dyDescent="0.25">
      <c r="A127" s="11" t="s">
        <v>32</v>
      </c>
      <c r="B127" s="12" t="s">
        <v>16</v>
      </c>
      <c r="C127" s="12" t="s">
        <v>23</v>
      </c>
      <c r="D127" s="26" t="s">
        <v>33</v>
      </c>
      <c r="E127" s="13">
        <v>30</v>
      </c>
      <c r="F127" s="33">
        <v>78.13</v>
      </c>
      <c r="G127" s="14">
        <f t="shared" ref="G127:G138" si="12">ROUND(1.06*F127,2)</f>
        <v>82.82</v>
      </c>
      <c r="H127" s="15">
        <f t="shared" ref="H127:H138" si="13">ROUND(E127*G127,2)</f>
        <v>2484.6</v>
      </c>
    </row>
    <row r="128" spans="1:8" x14ac:dyDescent="0.25">
      <c r="A128" s="11" t="s">
        <v>34</v>
      </c>
      <c r="B128" s="12" t="s">
        <v>16</v>
      </c>
      <c r="C128" s="12" t="s">
        <v>23</v>
      </c>
      <c r="D128" s="26" t="s">
        <v>35</v>
      </c>
      <c r="E128" s="13">
        <v>38</v>
      </c>
      <c r="F128" s="33">
        <v>34.700000000000003</v>
      </c>
      <c r="G128" s="14">
        <f t="shared" si="12"/>
        <v>36.78</v>
      </c>
      <c r="H128" s="15">
        <f t="shared" si="13"/>
        <v>1397.64</v>
      </c>
    </row>
    <row r="129" spans="1:8" ht="22.5" x14ac:dyDescent="0.25">
      <c r="A129" s="11" t="s">
        <v>36</v>
      </c>
      <c r="B129" s="12" t="s">
        <v>16</v>
      </c>
      <c r="C129" s="12" t="s">
        <v>30</v>
      </c>
      <c r="D129" s="26" t="s">
        <v>37</v>
      </c>
      <c r="E129" s="13">
        <v>8.4</v>
      </c>
      <c r="F129" s="33">
        <v>2.4</v>
      </c>
      <c r="G129" s="14">
        <f t="shared" si="12"/>
        <v>2.54</v>
      </c>
      <c r="H129" s="15">
        <f t="shared" si="13"/>
        <v>21.34</v>
      </c>
    </row>
    <row r="130" spans="1:8" x14ac:dyDescent="0.25">
      <c r="A130" s="11" t="s">
        <v>38</v>
      </c>
      <c r="B130" s="12" t="s">
        <v>16</v>
      </c>
      <c r="C130" s="12" t="s">
        <v>30</v>
      </c>
      <c r="D130" s="26" t="s">
        <v>39</v>
      </c>
      <c r="E130" s="13">
        <v>483</v>
      </c>
      <c r="F130" s="33">
        <v>6.15</v>
      </c>
      <c r="G130" s="14">
        <f t="shared" si="12"/>
        <v>6.52</v>
      </c>
      <c r="H130" s="15">
        <f t="shared" si="13"/>
        <v>3149.16</v>
      </c>
    </row>
    <row r="131" spans="1:8" ht="22.5" x14ac:dyDescent="0.25">
      <c r="A131" s="11" t="s">
        <v>234</v>
      </c>
      <c r="B131" s="12" t="s">
        <v>16</v>
      </c>
      <c r="C131" s="12" t="s">
        <v>20</v>
      </c>
      <c r="D131" s="26" t="s">
        <v>235</v>
      </c>
      <c r="E131" s="13">
        <v>5.52</v>
      </c>
      <c r="F131" s="33">
        <v>63.36</v>
      </c>
      <c r="G131" s="14">
        <f t="shared" si="12"/>
        <v>67.16</v>
      </c>
      <c r="H131" s="15">
        <f t="shared" si="13"/>
        <v>370.72</v>
      </c>
    </row>
    <row r="132" spans="1:8" ht="22.5" x14ac:dyDescent="0.25">
      <c r="A132" s="11" t="s">
        <v>42</v>
      </c>
      <c r="B132" s="12" t="s">
        <v>16</v>
      </c>
      <c r="C132" s="12" t="s">
        <v>20</v>
      </c>
      <c r="D132" s="26" t="s">
        <v>43</v>
      </c>
      <c r="E132" s="13">
        <v>288.46699999999998</v>
      </c>
      <c r="F132" s="33">
        <v>31.36</v>
      </c>
      <c r="G132" s="14">
        <f t="shared" si="12"/>
        <v>33.24</v>
      </c>
      <c r="H132" s="15">
        <f t="shared" si="13"/>
        <v>9588.64</v>
      </c>
    </row>
    <row r="133" spans="1:8" ht="22.5" x14ac:dyDescent="0.25">
      <c r="A133" s="11" t="s">
        <v>44</v>
      </c>
      <c r="B133" s="12" t="s">
        <v>16</v>
      </c>
      <c r="C133" s="12" t="s">
        <v>17</v>
      </c>
      <c r="D133" s="26" t="s">
        <v>45</v>
      </c>
      <c r="E133" s="13">
        <v>4.8</v>
      </c>
      <c r="F133" s="33">
        <v>8.81</v>
      </c>
      <c r="G133" s="14">
        <f t="shared" si="12"/>
        <v>9.34</v>
      </c>
      <c r="H133" s="15">
        <f t="shared" si="13"/>
        <v>44.83</v>
      </c>
    </row>
    <row r="134" spans="1:8" ht="22.5" x14ac:dyDescent="0.25">
      <c r="A134" s="11" t="s">
        <v>236</v>
      </c>
      <c r="B134" s="12" t="s">
        <v>16</v>
      </c>
      <c r="C134" s="12" t="s">
        <v>17</v>
      </c>
      <c r="D134" s="26" t="s">
        <v>237</v>
      </c>
      <c r="E134" s="13">
        <v>88.55</v>
      </c>
      <c r="F134" s="33">
        <v>4.41</v>
      </c>
      <c r="G134" s="14">
        <f t="shared" si="12"/>
        <v>4.67</v>
      </c>
      <c r="H134" s="15">
        <f t="shared" si="13"/>
        <v>413.53</v>
      </c>
    </row>
    <row r="135" spans="1:8" x14ac:dyDescent="0.25">
      <c r="A135" s="11" t="s">
        <v>238</v>
      </c>
      <c r="B135" s="12" t="s">
        <v>16</v>
      </c>
      <c r="C135" s="12" t="s">
        <v>17</v>
      </c>
      <c r="D135" s="26" t="s">
        <v>239</v>
      </c>
      <c r="E135" s="13">
        <v>88.55</v>
      </c>
      <c r="F135" s="33">
        <v>26.48</v>
      </c>
      <c r="G135" s="14">
        <f t="shared" si="12"/>
        <v>28.07</v>
      </c>
      <c r="H135" s="15">
        <f t="shared" si="13"/>
        <v>2485.6</v>
      </c>
    </row>
    <row r="136" spans="1:8" ht="22.5" x14ac:dyDescent="0.25">
      <c r="A136" s="11" t="s">
        <v>240</v>
      </c>
      <c r="B136" s="12" t="s">
        <v>16</v>
      </c>
      <c r="C136" s="12" t="s">
        <v>17</v>
      </c>
      <c r="D136" s="26" t="s">
        <v>241</v>
      </c>
      <c r="E136" s="13">
        <v>1</v>
      </c>
      <c r="F136" s="33">
        <v>6.23</v>
      </c>
      <c r="G136" s="14">
        <f t="shared" si="12"/>
        <v>6.6</v>
      </c>
      <c r="H136" s="15">
        <f t="shared" si="13"/>
        <v>6.6</v>
      </c>
    </row>
    <row r="137" spans="1:8" ht="22.5" x14ac:dyDescent="0.25">
      <c r="A137" s="11" t="s">
        <v>64</v>
      </c>
      <c r="B137" s="12" t="s">
        <v>16</v>
      </c>
      <c r="C137" s="12" t="s">
        <v>23</v>
      </c>
      <c r="D137" s="26" t="s">
        <v>65</v>
      </c>
      <c r="E137" s="13">
        <v>5</v>
      </c>
      <c r="F137" s="33">
        <v>370.74</v>
      </c>
      <c r="G137" s="14">
        <f t="shared" si="12"/>
        <v>392.98</v>
      </c>
      <c r="H137" s="15">
        <f t="shared" si="13"/>
        <v>1964.9</v>
      </c>
    </row>
    <row r="138" spans="1:8" ht="22.5" x14ac:dyDescent="0.25">
      <c r="A138" s="11" t="s">
        <v>66</v>
      </c>
      <c r="B138" s="12" t="s">
        <v>16</v>
      </c>
      <c r="C138" s="12" t="s">
        <v>30</v>
      </c>
      <c r="D138" s="26" t="s">
        <v>67</v>
      </c>
      <c r="E138" s="13">
        <v>286</v>
      </c>
      <c r="F138" s="33">
        <v>1.46</v>
      </c>
      <c r="G138" s="14">
        <f t="shared" si="12"/>
        <v>1.55</v>
      </c>
      <c r="H138" s="15">
        <f t="shared" si="13"/>
        <v>443.3</v>
      </c>
    </row>
    <row r="139" spans="1:8" x14ac:dyDescent="0.25">
      <c r="A139" s="16"/>
      <c r="B139" s="16"/>
      <c r="C139" s="16"/>
      <c r="D139" s="27" t="s">
        <v>242</v>
      </c>
      <c r="E139" s="13">
        <v>1</v>
      </c>
      <c r="G139" s="17">
        <f>SUM(H126:H138)</f>
        <v>31132.78</v>
      </c>
      <c r="H139" s="17">
        <f>ROUND(E139*G139,2)</f>
        <v>31132.78</v>
      </c>
    </row>
    <row r="140" spans="1:8" ht="0.95" customHeight="1" x14ac:dyDescent="0.25">
      <c r="A140" s="18"/>
      <c r="B140" s="18"/>
      <c r="C140" s="18"/>
      <c r="D140" s="28"/>
      <c r="E140" s="18"/>
      <c r="F140" s="35"/>
      <c r="G140" s="18"/>
      <c r="H140" s="18"/>
    </row>
    <row r="141" spans="1:8" x14ac:dyDescent="0.25">
      <c r="A141" s="8" t="s">
        <v>243</v>
      </c>
      <c r="B141" s="8" t="s">
        <v>10</v>
      </c>
      <c r="C141" s="8" t="s">
        <v>11</v>
      </c>
      <c r="D141" s="25" t="s">
        <v>70</v>
      </c>
      <c r="E141" s="9">
        <f>E153</f>
        <v>1</v>
      </c>
      <c r="G141" s="10">
        <f>G153</f>
        <v>105067.05</v>
      </c>
      <c r="H141" s="10">
        <f>H153</f>
        <v>105067.05</v>
      </c>
    </row>
    <row r="142" spans="1:8" ht="22.5" x14ac:dyDescent="0.25">
      <c r="A142" s="11" t="s">
        <v>71</v>
      </c>
      <c r="B142" s="12" t="s">
        <v>16</v>
      </c>
      <c r="C142" s="12" t="s">
        <v>20</v>
      </c>
      <c r="D142" s="26" t="s">
        <v>72</v>
      </c>
      <c r="E142" s="13">
        <v>1476.396</v>
      </c>
      <c r="F142" s="33">
        <v>16.190000000000001</v>
      </c>
      <c r="G142" s="14">
        <f>ROUND(F142*1.06,2)</f>
        <v>17.16</v>
      </c>
      <c r="H142" s="15">
        <f>ROUND(E142*G142,2)</f>
        <v>25334.959999999999</v>
      </c>
    </row>
    <row r="143" spans="1:8" x14ac:dyDescent="0.25">
      <c r="A143" s="11" t="s">
        <v>73</v>
      </c>
      <c r="B143" s="12" t="s">
        <v>16</v>
      </c>
      <c r="C143" s="12" t="s">
        <v>17</v>
      </c>
      <c r="D143" s="26" t="s">
        <v>74</v>
      </c>
      <c r="E143" s="13">
        <v>922.62300000000005</v>
      </c>
      <c r="F143" s="33">
        <v>2.81</v>
      </c>
      <c r="G143" s="14">
        <f t="shared" ref="G143:G152" si="14">ROUND(F143*1.06,2)</f>
        <v>2.98</v>
      </c>
      <c r="H143" s="15">
        <f t="shared" ref="H143:H152" si="15">ROUND(E143*G143,2)</f>
        <v>2749.42</v>
      </c>
    </row>
    <row r="144" spans="1:8" ht="22.5" x14ac:dyDescent="0.25">
      <c r="A144" s="11" t="s">
        <v>75</v>
      </c>
      <c r="B144" s="12" t="s">
        <v>16</v>
      </c>
      <c r="C144" s="12" t="s">
        <v>20</v>
      </c>
      <c r="D144" s="26" t="s">
        <v>76</v>
      </c>
      <c r="E144" s="13">
        <v>181.21199999999999</v>
      </c>
      <c r="F144" s="33">
        <v>21.15</v>
      </c>
      <c r="G144" s="14">
        <f t="shared" si="14"/>
        <v>22.42</v>
      </c>
      <c r="H144" s="15">
        <f t="shared" si="15"/>
        <v>4062.77</v>
      </c>
    </row>
    <row r="145" spans="1:8" ht="22.5" x14ac:dyDescent="0.25">
      <c r="A145" s="11" t="s">
        <v>79</v>
      </c>
      <c r="B145" s="12" t="s">
        <v>16</v>
      </c>
      <c r="C145" s="12" t="s">
        <v>17</v>
      </c>
      <c r="D145" s="26" t="s">
        <v>80</v>
      </c>
      <c r="E145" s="13">
        <v>2078.3440000000001</v>
      </c>
      <c r="F145" s="33">
        <v>16.75</v>
      </c>
      <c r="G145" s="14">
        <f t="shared" si="14"/>
        <v>17.760000000000002</v>
      </c>
      <c r="H145" s="15">
        <f t="shared" si="15"/>
        <v>36911.39</v>
      </c>
    </row>
    <row r="146" spans="1:8" ht="22.5" x14ac:dyDescent="0.25">
      <c r="A146" s="11" t="s">
        <v>83</v>
      </c>
      <c r="B146" s="12" t="s">
        <v>16</v>
      </c>
      <c r="C146" s="12" t="s">
        <v>30</v>
      </c>
      <c r="D146" s="26" t="s">
        <v>84</v>
      </c>
      <c r="E146" s="13">
        <v>596.84</v>
      </c>
      <c r="F146" s="33">
        <v>13.7</v>
      </c>
      <c r="G146" s="14">
        <f t="shared" si="14"/>
        <v>14.52</v>
      </c>
      <c r="H146" s="15">
        <f t="shared" si="15"/>
        <v>8666.1200000000008</v>
      </c>
    </row>
    <row r="147" spans="1:8" x14ac:dyDescent="0.25">
      <c r="A147" s="11" t="s">
        <v>85</v>
      </c>
      <c r="B147" s="12" t="s">
        <v>16</v>
      </c>
      <c r="C147" s="12" t="s">
        <v>20</v>
      </c>
      <c r="D147" s="26" t="s">
        <v>86</v>
      </c>
      <c r="E147" s="13">
        <v>495.96800000000002</v>
      </c>
      <c r="F147" s="33">
        <v>21.67</v>
      </c>
      <c r="G147" s="14">
        <f t="shared" si="14"/>
        <v>22.97</v>
      </c>
      <c r="H147" s="15">
        <f t="shared" si="15"/>
        <v>11392.38</v>
      </c>
    </row>
    <row r="148" spans="1:8" x14ac:dyDescent="0.25">
      <c r="A148" s="11" t="s">
        <v>87</v>
      </c>
      <c r="B148" s="12" t="s">
        <v>16</v>
      </c>
      <c r="C148" s="12" t="s">
        <v>20</v>
      </c>
      <c r="D148" s="26" t="s">
        <v>88</v>
      </c>
      <c r="E148" s="13">
        <v>900.36400000000003</v>
      </c>
      <c r="F148" s="33">
        <v>14.19</v>
      </c>
      <c r="G148" s="14">
        <f t="shared" si="14"/>
        <v>15.04</v>
      </c>
      <c r="H148" s="15">
        <f t="shared" si="15"/>
        <v>13541.47</v>
      </c>
    </row>
    <row r="149" spans="1:8" x14ac:dyDescent="0.25">
      <c r="A149" s="11" t="s">
        <v>89</v>
      </c>
      <c r="B149" s="12" t="s">
        <v>16</v>
      </c>
      <c r="C149" s="12" t="s">
        <v>17</v>
      </c>
      <c r="D149" s="26" t="s">
        <v>90</v>
      </c>
      <c r="E149" s="13">
        <v>799.86199999999997</v>
      </c>
      <c r="F149" s="33">
        <v>1.87</v>
      </c>
      <c r="G149" s="14">
        <f t="shared" si="14"/>
        <v>1.98</v>
      </c>
      <c r="H149" s="15">
        <f t="shared" si="15"/>
        <v>1583.73</v>
      </c>
    </row>
    <row r="150" spans="1:8" x14ac:dyDescent="0.25">
      <c r="A150" s="11" t="s">
        <v>91</v>
      </c>
      <c r="B150" s="12" t="s">
        <v>16</v>
      </c>
      <c r="C150" s="12" t="s">
        <v>30</v>
      </c>
      <c r="D150" s="26" t="s">
        <v>92</v>
      </c>
      <c r="E150" s="13">
        <v>597.245</v>
      </c>
      <c r="F150" s="33">
        <v>0.28999999999999998</v>
      </c>
      <c r="G150" s="14">
        <f t="shared" si="14"/>
        <v>0.31</v>
      </c>
      <c r="H150" s="15">
        <f t="shared" si="15"/>
        <v>185.15</v>
      </c>
    </row>
    <row r="151" spans="1:8" ht="22.5" x14ac:dyDescent="0.25">
      <c r="A151" s="11" t="s">
        <v>93</v>
      </c>
      <c r="B151" s="12" t="s">
        <v>16</v>
      </c>
      <c r="C151" s="12" t="s">
        <v>20</v>
      </c>
      <c r="D151" s="26" t="s">
        <v>94</v>
      </c>
      <c r="E151" s="13">
        <v>1.7</v>
      </c>
      <c r="F151" s="33">
        <v>126.2</v>
      </c>
      <c r="G151" s="14">
        <f t="shared" si="14"/>
        <v>133.77000000000001</v>
      </c>
      <c r="H151" s="15">
        <f t="shared" si="15"/>
        <v>227.41</v>
      </c>
    </row>
    <row r="152" spans="1:8" ht="22.5" x14ac:dyDescent="0.25">
      <c r="A152" s="11" t="s">
        <v>95</v>
      </c>
      <c r="B152" s="12" t="s">
        <v>16</v>
      </c>
      <c r="C152" s="12" t="s">
        <v>96</v>
      </c>
      <c r="D152" s="26" t="s">
        <v>97</v>
      </c>
      <c r="E152" s="13">
        <v>212.5</v>
      </c>
      <c r="F152" s="33">
        <v>1.83</v>
      </c>
      <c r="G152" s="14">
        <f t="shared" si="14"/>
        <v>1.94</v>
      </c>
      <c r="H152" s="15">
        <f t="shared" si="15"/>
        <v>412.25</v>
      </c>
    </row>
    <row r="153" spans="1:8" x14ac:dyDescent="0.25">
      <c r="A153" s="16"/>
      <c r="B153" s="16"/>
      <c r="C153" s="16"/>
      <c r="D153" s="27" t="s">
        <v>244</v>
      </c>
      <c r="E153" s="13">
        <v>1</v>
      </c>
      <c r="G153" s="17">
        <f>SUM(H142:H152)</f>
        <v>105067.05</v>
      </c>
      <c r="H153" s="17">
        <f>ROUND(E153*G153,2)</f>
        <v>105067.05</v>
      </c>
    </row>
    <row r="154" spans="1:8" ht="0.95" customHeight="1" x14ac:dyDescent="0.25">
      <c r="A154" s="18"/>
      <c r="B154" s="18"/>
      <c r="C154" s="18"/>
      <c r="D154" s="28"/>
      <c r="E154" s="18"/>
      <c r="F154" s="35"/>
      <c r="G154" s="18"/>
      <c r="H154" s="18"/>
    </row>
    <row r="155" spans="1:8" x14ac:dyDescent="0.25">
      <c r="A155" s="8" t="s">
        <v>245</v>
      </c>
      <c r="B155" s="8" t="s">
        <v>10</v>
      </c>
      <c r="C155" s="8" t="s">
        <v>11</v>
      </c>
      <c r="D155" s="25" t="s">
        <v>100</v>
      </c>
      <c r="E155" s="9">
        <f>E171</f>
        <v>1</v>
      </c>
      <c r="G155" s="10">
        <f>G171</f>
        <v>172341.5</v>
      </c>
      <c r="H155" s="10">
        <f>H171</f>
        <v>172341.5</v>
      </c>
    </row>
    <row r="156" spans="1:8" x14ac:dyDescent="0.25">
      <c r="A156" s="11" t="s">
        <v>101</v>
      </c>
      <c r="B156" s="12" t="s">
        <v>16</v>
      </c>
      <c r="C156" s="12" t="s">
        <v>30</v>
      </c>
      <c r="D156" s="26" t="s">
        <v>102</v>
      </c>
      <c r="E156" s="13">
        <v>204.602</v>
      </c>
      <c r="F156" s="33">
        <v>41.67</v>
      </c>
      <c r="G156" s="14">
        <f>ROUND(F156*1.06,2)</f>
        <v>44.17</v>
      </c>
      <c r="H156" s="15">
        <f>ROUND(E156*G156,2)</f>
        <v>9037.27</v>
      </c>
    </row>
    <row r="157" spans="1:8" x14ac:dyDescent="0.25">
      <c r="A157" s="11" t="s">
        <v>246</v>
      </c>
      <c r="B157" s="12" t="s">
        <v>16</v>
      </c>
      <c r="C157" s="12" t="s">
        <v>30</v>
      </c>
      <c r="D157" s="26" t="s">
        <v>247</v>
      </c>
      <c r="E157" s="13">
        <v>447.15100000000001</v>
      </c>
      <c r="F157" s="33">
        <v>89.79</v>
      </c>
      <c r="G157" s="14">
        <f t="shared" ref="G157:G170" si="16">ROUND(F157*1.06,2)</f>
        <v>95.18</v>
      </c>
      <c r="H157" s="15">
        <f t="shared" ref="H157:H167" si="17">ROUND(E157*G157,2)</f>
        <v>42559.83</v>
      </c>
    </row>
    <row r="158" spans="1:8" x14ac:dyDescent="0.25">
      <c r="A158" s="11" t="s">
        <v>248</v>
      </c>
      <c r="B158" s="12" t="s">
        <v>16</v>
      </c>
      <c r="C158" s="12" t="s">
        <v>30</v>
      </c>
      <c r="D158" s="26" t="s">
        <v>249</v>
      </c>
      <c r="E158" s="13">
        <v>93.9</v>
      </c>
      <c r="F158" s="33">
        <v>157.6</v>
      </c>
      <c r="G158" s="14">
        <f t="shared" si="16"/>
        <v>167.06</v>
      </c>
      <c r="H158" s="15">
        <f t="shared" si="17"/>
        <v>15686.93</v>
      </c>
    </row>
    <row r="159" spans="1:8" x14ac:dyDescent="0.25">
      <c r="A159" s="11" t="s">
        <v>105</v>
      </c>
      <c r="B159" s="12" t="s">
        <v>16</v>
      </c>
      <c r="C159" s="12" t="s">
        <v>30</v>
      </c>
      <c r="D159" s="26" t="s">
        <v>106</v>
      </c>
      <c r="E159" s="13">
        <v>56.194000000000003</v>
      </c>
      <c r="F159" s="33">
        <v>172.43</v>
      </c>
      <c r="G159" s="14">
        <f t="shared" si="16"/>
        <v>182.78</v>
      </c>
      <c r="H159" s="15">
        <f t="shared" si="17"/>
        <v>10271.14</v>
      </c>
    </row>
    <row r="160" spans="1:8" ht="22.5" x14ac:dyDescent="0.25">
      <c r="A160" s="11" t="s">
        <v>250</v>
      </c>
      <c r="B160" s="12" t="s">
        <v>16</v>
      </c>
      <c r="C160" s="12" t="s">
        <v>30</v>
      </c>
      <c r="D160" s="26" t="s">
        <v>251</v>
      </c>
      <c r="E160" s="13">
        <v>60</v>
      </c>
      <c r="F160" s="33">
        <v>310.83</v>
      </c>
      <c r="G160" s="14">
        <f t="shared" si="16"/>
        <v>329.48</v>
      </c>
      <c r="H160" s="15">
        <f t="shared" si="17"/>
        <v>19768.8</v>
      </c>
    </row>
    <row r="161" spans="1:8" ht="22.5" x14ac:dyDescent="0.25">
      <c r="A161" s="11" t="s">
        <v>109</v>
      </c>
      <c r="B161" s="12" t="s">
        <v>16</v>
      </c>
      <c r="C161" s="12" t="s">
        <v>17</v>
      </c>
      <c r="D161" s="26" t="s">
        <v>110</v>
      </c>
      <c r="E161" s="13">
        <v>48</v>
      </c>
      <c r="F161" s="33">
        <v>53.35</v>
      </c>
      <c r="G161" s="14">
        <f t="shared" si="16"/>
        <v>56.55</v>
      </c>
      <c r="H161" s="15">
        <f t="shared" si="17"/>
        <v>2714.4</v>
      </c>
    </row>
    <row r="162" spans="1:8" ht="22.5" x14ac:dyDescent="0.25">
      <c r="A162" s="11" t="s">
        <v>111</v>
      </c>
      <c r="B162" s="12" t="s">
        <v>16</v>
      </c>
      <c r="C162" s="12" t="s">
        <v>23</v>
      </c>
      <c r="D162" s="26" t="s">
        <v>112</v>
      </c>
      <c r="E162" s="13">
        <v>40</v>
      </c>
      <c r="F162" s="33">
        <v>798.12</v>
      </c>
      <c r="G162" s="14">
        <f t="shared" si="16"/>
        <v>846.01</v>
      </c>
      <c r="H162" s="15">
        <f t="shared" si="17"/>
        <v>33840.400000000001</v>
      </c>
    </row>
    <row r="163" spans="1:8" ht="22.5" x14ac:dyDescent="0.25">
      <c r="A163" s="11" t="s">
        <v>113</v>
      </c>
      <c r="B163" s="12" t="s">
        <v>16</v>
      </c>
      <c r="C163" s="12" t="s">
        <v>30</v>
      </c>
      <c r="D163" s="26" t="s">
        <v>114</v>
      </c>
      <c r="E163" s="13">
        <v>2.395</v>
      </c>
      <c r="F163" s="33">
        <v>476.1</v>
      </c>
      <c r="G163" s="14">
        <f t="shared" si="16"/>
        <v>504.67</v>
      </c>
      <c r="H163" s="15">
        <f t="shared" si="17"/>
        <v>1208.68</v>
      </c>
    </row>
    <row r="164" spans="1:8" x14ac:dyDescent="0.25">
      <c r="A164" s="11" t="s">
        <v>115</v>
      </c>
      <c r="B164" s="12" t="s">
        <v>16</v>
      </c>
      <c r="C164" s="12" t="s">
        <v>23</v>
      </c>
      <c r="D164" s="26" t="s">
        <v>116</v>
      </c>
      <c r="E164" s="13">
        <v>280</v>
      </c>
      <c r="F164" s="33">
        <v>15.13</v>
      </c>
      <c r="G164" s="14">
        <f t="shared" si="16"/>
        <v>16.04</v>
      </c>
      <c r="H164" s="15">
        <f t="shared" si="17"/>
        <v>4491.2</v>
      </c>
    </row>
    <row r="165" spans="1:8" x14ac:dyDescent="0.25">
      <c r="A165" s="11" t="s">
        <v>117</v>
      </c>
      <c r="B165" s="12" t="s">
        <v>16</v>
      </c>
      <c r="C165" s="12" t="s">
        <v>17</v>
      </c>
      <c r="D165" s="26" t="s">
        <v>118</v>
      </c>
      <c r="E165" s="13">
        <v>8.4700000000000006</v>
      </c>
      <c r="F165" s="33">
        <v>83.68</v>
      </c>
      <c r="G165" s="14">
        <f t="shared" si="16"/>
        <v>88.7</v>
      </c>
      <c r="H165" s="15">
        <f t="shared" si="17"/>
        <v>751.29</v>
      </c>
    </row>
    <row r="166" spans="1:8" ht="22.5" x14ac:dyDescent="0.25">
      <c r="A166" s="11" t="s">
        <v>119</v>
      </c>
      <c r="B166" s="12" t="s">
        <v>16</v>
      </c>
      <c r="C166" s="12" t="s">
        <v>23</v>
      </c>
      <c r="D166" s="26" t="s">
        <v>120</v>
      </c>
      <c r="E166" s="13">
        <v>40</v>
      </c>
      <c r="F166" s="33">
        <v>323.04000000000002</v>
      </c>
      <c r="G166" s="14">
        <f t="shared" si="16"/>
        <v>342.42</v>
      </c>
      <c r="H166" s="15">
        <f t="shared" si="17"/>
        <v>13696.8</v>
      </c>
    </row>
    <row r="167" spans="1:8" ht="22.5" x14ac:dyDescent="0.25">
      <c r="A167" s="11" t="s">
        <v>252</v>
      </c>
      <c r="B167" s="12" t="s">
        <v>16</v>
      </c>
      <c r="C167" s="12" t="s">
        <v>23</v>
      </c>
      <c r="D167" s="26" t="s">
        <v>253</v>
      </c>
      <c r="E167" s="13">
        <v>31</v>
      </c>
      <c r="F167" s="33">
        <v>163.01</v>
      </c>
      <c r="G167" s="14">
        <f t="shared" si="16"/>
        <v>172.79</v>
      </c>
      <c r="H167" s="15">
        <f t="shared" si="17"/>
        <v>5356.49</v>
      </c>
    </row>
    <row r="168" spans="1:8" ht="22.5" x14ac:dyDescent="0.25">
      <c r="A168" s="11" t="s">
        <v>121</v>
      </c>
      <c r="B168" s="12" t="s">
        <v>16</v>
      </c>
      <c r="C168" s="12" t="s">
        <v>23</v>
      </c>
      <c r="D168" s="26" t="s">
        <v>122</v>
      </c>
      <c r="E168" s="13">
        <v>31</v>
      </c>
      <c r="F168" s="33">
        <v>101.56</v>
      </c>
      <c r="G168" s="14">
        <f>ROUND(F168*1.06,2)</f>
        <v>107.65</v>
      </c>
      <c r="H168" s="15">
        <f>ROUND(E168*G168,2)</f>
        <v>3337.15</v>
      </c>
    </row>
    <row r="169" spans="1:8" x14ac:dyDescent="0.25">
      <c r="A169" s="11" t="s">
        <v>123</v>
      </c>
      <c r="B169" s="12" t="s">
        <v>16</v>
      </c>
      <c r="C169" s="12" t="s">
        <v>23</v>
      </c>
      <c r="D169" s="26" t="s">
        <v>124</v>
      </c>
      <c r="E169" s="13">
        <v>0</v>
      </c>
      <c r="F169" s="33">
        <v>155.99</v>
      </c>
      <c r="G169" s="14">
        <f t="shared" si="16"/>
        <v>165.35</v>
      </c>
      <c r="H169" s="15">
        <f t="shared" ref="H169:H170" si="18">ROUND(E169*G169,2)</f>
        <v>0</v>
      </c>
    </row>
    <row r="170" spans="1:8" x14ac:dyDescent="0.25">
      <c r="A170" s="11" t="s">
        <v>125</v>
      </c>
      <c r="B170" s="12" t="s">
        <v>16</v>
      </c>
      <c r="C170" s="12" t="s">
        <v>23</v>
      </c>
      <c r="D170" s="26" t="s">
        <v>126</v>
      </c>
      <c r="E170" s="13">
        <v>64</v>
      </c>
      <c r="F170" s="33">
        <v>141.82</v>
      </c>
      <c r="G170" s="14">
        <f t="shared" si="16"/>
        <v>150.33000000000001</v>
      </c>
      <c r="H170" s="15">
        <f t="shared" si="18"/>
        <v>9621.1200000000008</v>
      </c>
    </row>
    <row r="171" spans="1:8" x14ac:dyDescent="0.25">
      <c r="A171" s="16"/>
      <c r="B171" s="16"/>
      <c r="C171" s="16"/>
      <c r="D171" s="27" t="s">
        <v>254</v>
      </c>
      <c r="E171" s="13">
        <v>1</v>
      </c>
      <c r="G171" s="17">
        <f>SUM(H156:H170)</f>
        <v>172341.5</v>
      </c>
      <c r="H171" s="17">
        <f>ROUND(E171*G171,2)</f>
        <v>172341.5</v>
      </c>
    </row>
    <row r="172" spans="1:8" ht="0.95" customHeight="1" x14ac:dyDescent="0.25">
      <c r="A172" s="18"/>
      <c r="B172" s="18"/>
      <c r="C172" s="18"/>
      <c r="D172" s="28"/>
      <c r="E172" s="18"/>
      <c r="F172" s="35"/>
      <c r="G172" s="18"/>
      <c r="H172" s="18"/>
    </row>
    <row r="173" spans="1:8" x14ac:dyDescent="0.25">
      <c r="A173" s="8" t="s">
        <v>255</v>
      </c>
      <c r="B173" s="8" t="s">
        <v>10</v>
      </c>
      <c r="C173" s="8" t="s">
        <v>11</v>
      </c>
      <c r="D173" s="25" t="s">
        <v>147</v>
      </c>
      <c r="E173" s="9">
        <f>E189</f>
        <v>1</v>
      </c>
      <c r="G173" s="10">
        <f>G189</f>
        <v>86353.11</v>
      </c>
      <c r="H173" s="10">
        <f>H189</f>
        <v>86353.11</v>
      </c>
    </row>
    <row r="174" spans="1:8" ht="22.5" x14ac:dyDescent="0.25">
      <c r="A174" s="11" t="s">
        <v>150</v>
      </c>
      <c r="B174" s="12" t="s">
        <v>16</v>
      </c>
      <c r="C174" s="12" t="s">
        <v>30</v>
      </c>
      <c r="D174" s="26" t="s">
        <v>151</v>
      </c>
      <c r="E174" s="13">
        <v>8.4</v>
      </c>
      <c r="F174" s="33">
        <v>25.28</v>
      </c>
      <c r="G174" s="14">
        <f>ROUND(1.06*F174,2)</f>
        <v>26.8</v>
      </c>
      <c r="H174" s="15">
        <f>ROUND(E174*G174,2)</f>
        <v>225.12</v>
      </c>
    </row>
    <row r="175" spans="1:8" ht="22.5" x14ac:dyDescent="0.25">
      <c r="A175" s="11" t="s">
        <v>256</v>
      </c>
      <c r="B175" s="12" t="s">
        <v>16</v>
      </c>
      <c r="C175" s="12" t="s">
        <v>17</v>
      </c>
      <c r="D175" s="26" t="s">
        <v>257</v>
      </c>
      <c r="E175" s="13">
        <v>1</v>
      </c>
      <c r="F175" s="33">
        <v>25.1</v>
      </c>
      <c r="G175" s="14">
        <f t="shared" ref="G175:G188" si="19">ROUND(1.06*F175,2)</f>
        <v>26.61</v>
      </c>
      <c r="H175" s="15">
        <f t="shared" ref="H175:H183" si="20">ROUND(E175*G175,2)</f>
        <v>26.61</v>
      </c>
    </row>
    <row r="176" spans="1:8" ht="22.5" x14ac:dyDescent="0.25">
      <c r="A176" s="11" t="s">
        <v>156</v>
      </c>
      <c r="B176" s="12" t="s">
        <v>16</v>
      </c>
      <c r="C176" s="12" t="s">
        <v>17</v>
      </c>
      <c r="D176" s="26" t="s">
        <v>157</v>
      </c>
      <c r="E176" s="13">
        <v>3.8</v>
      </c>
      <c r="F176" s="33">
        <v>11.85</v>
      </c>
      <c r="G176" s="14">
        <f t="shared" si="19"/>
        <v>12.56</v>
      </c>
      <c r="H176" s="15">
        <f t="shared" si="20"/>
        <v>47.73</v>
      </c>
    </row>
    <row r="177" spans="1:8" ht="22.5" x14ac:dyDescent="0.25">
      <c r="A177" s="11" t="s">
        <v>258</v>
      </c>
      <c r="B177" s="12" t="s">
        <v>16</v>
      </c>
      <c r="C177" s="12" t="s">
        <v>17</v>
      </c>
      <c r="D177" s="26" t="s">
        <v>259</v>
      </c>
      <c r="E177" s="13">
        <v>80.55</v>
      </c>
      <c r="F177" s="33">
        <v>89.43</v>
      </c>
      <c r="G177" s="14">
        <f t="shared" si="19"/>
        <v>94.8</v>
      </c>
      <c r="H177" s="15">
        <f t="shared" si="20"/>
        <v>7636.14</v>
      </c>
    </row>
    <row r="178" spans="1:8" ht="22.5" x14ac:dyDescent="0.25">
      <c r="A178" s="11" t="s">
        <v>260</v>
      </c>
      <c r="B178" s="12" t="s">
        <v>16</v>
      </c>
      <c r="C178" s="12" t="s">
        <v>17</v>
      </c>
      <c r="D178" s="26" t="s">
        <v>261</v>
      </c>
      <c r="E178" s="13">
        <v>80.55</v>
      </c>
      <c r="F178" s="33">
        <v>23.15</v>
      </c>
      <c r="G178" s="14">
        <f t="shared" si="19"/>
        <v>24.54</v>
      </c>
      <c r="H178" s="15">
        <f t="shared" si="20"/>
        <v>1976.7</v>
      </c>
    </row>
    <row r="179" spans="1:8" ht="22.5" x14ac:dyDescent="0.25">
      <c r="A179" s="11" t="s">
        <v>262</v>
      </c>
      <c r="B179" s="12" t="s">
        <v>16</v>
      </c>
      <c r="C179" s="12" t="s">
        <v>17</v>
      </c>
      <c r="D179" s="26" t="s">
        <v>263</v>
      </c>
      <c r="E179" s="13">
        <v>80.55</v>
      </c>
      <c r="F179" s="33">
        <v>34.799999999999997</v>
      </c>
      <c r="G179" s="14">
        <f t="shared" si="19"/>
        <v>36.89</v>
      </c>
      <c r="H179" s="15">
        <f t="shared" si="20"/>
        <v>2971.49</v>
      </c>
    </row>
    <row r="180" spans="1:8" x14ac:dyDescent="0.25">
      <c r="A180" s="11" t="s">
        <v>264</v>
      </c>
      <c r="B180" s="12" t="s">
        <v>16</v>
      </c>
      <c r="C180" s="12" t="s">
        <v>17</v>
      </c>
      <c r="D180" s="26" t="s">
        <v>265</v>
      </c>
      <c r="E180" s="13">
        <v>1</v>
      </c>
      <c r="F180" s="33">
        <v>90.01</v>
      </c>
      <c r="G180" s="14">
        <f t="shared" si="19"/>
        <v>95.41</v>
      </c>
      <c r="H180" s="15">
        <f t="shared" si="20"/>
        <v>95.41</v>
      </c>
    </row>
    <row r="181" spans="1:8" ht="22.5" x14ac:dyDescent="0.25">
      <c r="A181" s="11" t="s">
        <v>158</v>
      </c>
      <c r="B181" s="12" t="s">
        <v>16</v>
      </c>
      <c r="C181" s="12" t="s">
        <v>17</v>
      </c>
      <c r="D181" s="26" t="s">
        <v>159</v>
      </c>
      <c r="E181" s="13">
        <v>7308.72</v>
      </c>
      <c r="F181" s="33">
        <v>0.62</v>
      </c>
      <c r="G181" s="14">
        <f t="shared" si="19"/>
        <v>0.66</v>
      </c>
      <c r="H181" s="15">
        <f t="shared" si="20"/>
        <v>4823.76</v>
      </c>
    </row>
    <row r="182" spans="1:8" x14ac:dyDescent="0.25">
      <c r="A182" s="11" t="s">
        <v>163</v>
      </c>
      <c r="B182" s="12" t="s">
        <v>16</v>
      </c>
      <c r="C182" s="12" t="s">
        <v>17</v>
      </c>
      <c r="D182" s="26" t="s">
        <v>164</v>
      </c>
      <c r="E182" s="13">
        <v>2282</v>
      </c>
      <c r="F182" s="33">
        <v>0.34</v>
      </c>
      <c r="G182" s="14">
        <f t="shared" si="19"/>
        <v>0.36</v>
      </c>
      <c r="H182" s="15">
        <f t="shared" si="20"/>
        <v>821.52</v>
      </c>
    </row>
    <row r="183" spans="1:8" x14ac:dyDescent="0.25">
      <c r="A183" s="11" t="s">
        <v>167</v>
      </c>
      <c r="B183" s="12" t="s">
        <v>16</v>
      </c>
      <c r="C183" s="12" t="s">
        <v>17</v>
      </c>
      <c r="D183" s="26" t="s">
        <v>168</v>
      </c>
      <c r="E183" s="13">
        <v>2282</v>
      </c>
      <c r="F183" s="33">
        <v>1.1399999999999999</v>
      </c>
      <c r="G183" s="14">
        <f t="shared" si="19"/>
        <v>1.21</v>
      </c>
      <c r="H183" s="15">
        <f t="shared" si="20"/>
        <v>2761.22</v>
      </c>
    </row>
    <row r="184" spans="1:8" ht="22.5" x14ac:dyDescent="0.25">
      <c r="A184" s="11" t="s">
        <v>171</v>
      </c>
      <c r="B184" s="12" t="s">
        <v>16</v>
      </c>
      <c r="C184" s="12" t="s">
        <v>17</v>
      </c>
      <c r="D184" s="26" t="s">
        <v>172</v>
      </c>
      <c r="E184" s="13">
        <v>2132</v>
      </c>
      <c r="F184" s="33">
        <v>14.77</v>
      </c>
      <c r="G184" s="14">
        <f>ROUND(1.06*F184,2)</f>
        <v>15.66</v>
      </c>
      <c r="H184" s="15">
        <f>ROUND(E184*G184,2)</f>
        <v>33387.120000000003</v>
      </c>
    </row>
    <row r="185" spans="1:8" ht="22.5" x14ac:dyDescent="0.25">
      <c r="A185" s="11" t="s">
        <v>169</v>
      </c>
      <c r="B185" s="12" t="s">
        <v>16</v>
      </c>
      <c r="C185" s="12" t="s">
        <v>17</v>
      </c>
      <c r="D185" s="26" t="s">
        <v>170</v>
      </c>
      <c r="E185" s="13">
        <v>250</v>
      </c>
      <c r="F185" s="33">
        <v>20.71</v>
      </c>
      <c r="G185" s="14">
        <f t="shared" si="19"/>
        <v>21.95</v>
      </c>
      <c r="H185" s="15">
        <f t="shared" ref="H185:H188" si="21">ROUND(E185*G185,2)</f>
        <v>5487.5</v>
      </c>
    </row>
    <row r="186" spans="1:8" ht="22.5" x14ac:dyDescent="0.25">
      <c r="A186" s="11" t="s">
        <v>176</v>
      </c>
      <c r="B186" s="12" t="s">
        <v>16</v>
      </c>
      <c r="C186" s="12" t="s">
        <v>20</v>
      </c>
      <c r="D186" s="26" t="s">
        <v>177</v>
      </c>
      <c r="E186" s="13">
        <v>208.43100000000001</v>
      </c>
      <c r="F186" s="33">
        <v>116.04</v>
      </c>
      <c r="G186" s="14">
        <f t="shared" si="19"/>
        <v>123</v>
      </c>
      <c r="H186" s="15">
        <f t="shared" si="21"/>
        <v>25637.01</v>
      </c>
    </row>
    <row r="187" spans="1:8" x14ac:dyDescent="0.25">
      <c r="A187" s="11" t="s">
        <v>226</v>
      </c>
      <c r="B187" s="12" t="s">
        <v>16</v>
      </c>
      <c r="C187" s="12" t="s">
        <v>227</v>
      </c>
      <c r="D187" s="26" t="s">
        <v>228</v>
      </c>
      <c r="E187" s="13">
        <v>2</v>
      </c>
      <c r="F187" s="33">
        <v>121.99</v>
      </c>
      <c r="G187" s="14">
        <f t="shared" si="19"/>
        <v>129.31</v>
      </c>
      <c r="H187" s="15">
        <f t="shared" si="21"/>
        <v>258.62</v>
      </c>
    </row>
    <row r="188" spans="1:8" ht="22.5" x14ac:dyDescent="0.25">
      <c r="A188" s="11" t="s">
        <v>186</v>
      </c>
      <c r="B188" s="12" t="s">
        <v>16</v>
      </c>
      <c r="C188" s="12" t="s">
        <v>23</v>
      </c>
      <c r="D188" s="26" t="s">
        <v>187</v>
      </c>
      <c r="E188" s="13">
        <v>3</v>
      </c>
      <c r="F188" s="33">
        <v>62</v>
      </c>
      <c r="G188" s="14">
        <f t="shared" si="19"/>
        <v>65.72</v>
      </c>
      <c r="H188" s="15">
        <f t="shared" si="21"/>
        <v>197.16</v>
      </c>
    </row>
    <row r="189" spans="1:8" x14ac:dyDescent="0.25">
      <c r="A189" s="16"/>
      <c r="B189" s="16"/>
      <c r="C189" s="16"/>
      <c r="D189" s="27" t="s">
        <v>266</v>
      </c>
      <c r="E189" s="13">
        <v>1</v>
      </c>
      <c r="G189" s="17">
        <f>SUM(H174:H188)</f>
        <v>86353.11</v>
      </c>
      <c r="H189" s="17">
        <f>ROUND(E189*G189,2)</f>
        <v>86353.11</v>
      </c>
    </row>
    <row r="190" spans="1:8" ht="0.95" customHeight="1" x14ac:dyDescent="0.25">
      <c r="A190" s="18"/>
      <c r="B190" s="18"/>
      <c r="C190" s="18"/>
      <c r="D190" s="28"/>
      <c r="E190" s="18"/>
      <c r="F190" s="35"/>
      <c r="G190" s="18"/>
      <c r="H190" s="18"/>
    </row>
    <row r="191" spans="1:8" x14ac:dyDescent="0.25">
      <c r="A191" s="8" t="s">
        <v>267</v>
      </c>
      <c r="B191" s="8" t="s">
        <v>10</v>
      </c>
      <c r="C191" s="8" t="s">
        <v>11</v>
      </c>
      <c r="D191" s="25" t="s">
        <v>196</v>
      </c>
      <c r="E191" s="9">
        <f>E195</f>
        <v>1</v>
      </c>
      <c r="G191" s="10">
        <f>G195</f>
        <v>3364.82</v>
      </c>
      <c r="H191" s="10">
        <f>H195</f>
        <v>3364.82</v>
      </c>
    </row>
    <row r="192" spans="1:8" ht="22.5" x14ac:dyDescent="0.25">
      <c r="A192" s="11" t="s">
        <v>197</v>
      </c>
      <c r="B192" s="12" t="s">
        <v>16</v>
      </c>
      <c r="C192" s="12" t="s">
        <v>23</v>
      </c>
      <c r="D192" s="26" t="s">
        <v>198</v>
      </c>
      <c r="E192" s="13">
        <v>2</v>
      </c>
      <c r="F192" s="33">
        <v>370.74</v>
      </c>
      <c r="G192" s="14">
        <f>ROUND(1.06*F192,2)</f>
        <v>392.98</v>
      </c>
      <c r="H192" s="15">
        <f>ROUND(E192*G192,2)</f>
        <v>785.96</v>
      </c>
    </row>
    <row r="193" spans="1:8" x14ac:dyDescent="0.25">
      <c r="A193" s="11" t="s">
        <v>60</v>
      </c>
      <c r="B193" s="12" t="s">
        <v>16</v>
      </c>
      <c r="C193" s="12" t="s">
        <v>20</v>
      </c>
      <c r="D193" s="26" t="s">
        <v>61</v>
      </c>
      <c r="E193" s="13">
        <v>53</v>
      </c>
      <c r="F193" s="33">
        <v>45.3</v>
      </c>
      <c r="G193" s="14">
        <f t="shared" ref="G193:G194" si="22">ROUND(1.06*F193,2)</f>
        <v>48.02</v>
      </c>
      <c r="H193" s="15">
        <f t="shared" ref="H193:H194" si="23">ROUND(E193*G193,2)</f>
        <v>2545.06</v>
      </c>
    </row>
    <row r="194" spans="1:8" x14ac:dyDescent="0.25">
      <c r="A194" s="11" t="s">
        <v>199</v>
      </c>
      <c r="B194" s="12" t="s">
        <v>16</v>
      </c>
      <c r="C194" s="12" t="s">
        <v>96</v>
      </c>
      <c r="D194" s="26" t="s">
        <v>200</v>
      </c>
      <c r="E194" s="13">
        <v>10</v>
      </c>
      <c r="F194" s="33">
        <v>3.19</v>
      </c>
      <c r="G194" s="14">
        <f t="shared" si="22"/>
        <v>3.38</v>
      </c>
      <c r="H194" s="15">
        <f t="shared" si="23"/>
        <v>33.799999999999997</v>
      </c>
    </row>
    <row r="195" spans="1:8" x14ac:dyDescent="0.25">
      <c r="A195" s="16"/>
      <c r="B195" s="16"/>
      <c r="C195" s="16"/>
      <c r="D195" s="27" t="s">
        <v>268</v>
      </c>
      <c r="E195" s="13">
        <v>1</v>
      </c>
      <c r="G195" s="17">
        <f>SUM(H192:H194)</f>
        <v>3364.82</v>
      </c>
      <c r="H195" s="17">
        <f>ROUND(E195*G195,2)</f>
        <v>3364.82</v>
      </c>
    </row>
    <row r="196" spans="1:8" ht="0.95" customHeight="1" x14ac:dyDescent="0.25">
      <c r="A196" s="18"/>
      <c r="B196" s="18"/>
      <c r="C196" s="18"/>
      <c r="D196" s="28"/>
      <c r="E196" s="18"/>
      <c r="F196" s="35"/>
      <c r="G196" s="18"/>
      <c r="H196" s="18"/>
    </row>
    <row r="197" spans="1:8" x14ac:dyDescent="0.25">
      <c r="A197" s="16"/>
      <c r="B197" s="16"/>
      <c r="C197" s="16"/>
      <c r="D197" s="27" t="s">
        <v>269</v>
      </c>
      <c r="E197" s="19">
        <v>1</v>
      </c>
      <c r="G197" s="17">
        <f>H125+H141+H155+H173+H191</f>
        <v>398259.26</v>
      </c>
      <c r="H197" s="17">
        <f>ROUND(E197*G197,2)</f>
        <v>398259.26</v>
      </c>
    </row>
    <row r="198" spans="1:8" ht="0.95" customHeight="1" x14ac:dyDescent="0.25">
      <c r="A198" s="18"/>
      <c r="B198" s="18"/>
      <c r="C198" s="18"/>
      <c r="D198" s="28"/>
      <c r="E198" s="18"/>
      <c r="F198" s="35"/>
      <c r="G198" s="18"/>
      <c r="H198" s="18"/>
    </row>
    <row r="199" spans="1:8" x14ac:dyDescent="0.25">
      <c r="A199" s="5" t="s">
        <v>270</v>
      </c>
      <c r="B199" s="5" t="s">
        <v>10</v>
      </c>
      <c r="C199" s="5" t="s">
        <v>11</v>
      </c>
      <c r="D199" s="24" t="s">
        <v>271</v>
      </c>
      <c r="E199" s="6">
        <f>E269</f>
        <v>1</v>
      </c>
      <c r="G199" s="7">
        <f>G269</f>
        <v>433507.53</v>
      </c>
      <c r="H199" s="7">
        <f>H269</f>
        <v>433507.53</v>
      </c>
    </row>
    <row r="200" spans="1:8" x14ac:dyDescent="0.25">
      <c r="A200" s="8" t="s">
        <v>272</v>
      </c>
      <c r="B200" s="8" t="s">
        <v>10</v>
      </c>
      <c r="C200" s="8" t="s">
        <v>11</v>
      </c>
      <c r="D200" s="25" t="s">
        <v>14</v>
      </c>
      <c r="E200" s="9">
        <f>E211</f>
        <v>1</v>
      </c>
      <c r="G200" s="10">
        <f>G211</f>
        <v>22499.74</v>
      </c>
      <c r="H200" s="10">
        <f>H211</f>
        <v>22499.74</v>
      </c>
    </row>
    <row r="201" spans="1:8" x14ac:dyDescent="0.25">
      <c r="A201" s="11" t="s">
        <v>29</v>
      </c>
      <c r="B201" s="12" t="s">
        <v>16</v>
      </c>
      <c r="C201" s="12" t="s">
        <v>30</v>
      </c>
      <c r="D201" s="26" t="s">
        <v>31</v>
      </c>
      <c r="E201" s="13">
        <v>368.85599999999999</v>
      </c>
      <c r="F201" s="33">
        <v>18.11</v>
      </c>
      <c r="G201" s="14">
        <f>ROUND(F201*1.06,2)</f>
        <v>19.2</v>
      </c>
      <c r="H201" s="15">
        <f>ROUND(E201*G201,2)</f>
        <v>7082.04</v>
      </c>
    </row>
    <row r="202" spans="1:8" ht="22.5" x14ac:dyDescent="0.25">
      <c r="A202" s="11" t="s">
        <v>32</v>
      </c>
      <c r="B202" s="12" t="s">
        <v>16</v>
      </c>
      <c r="C202" s="12" t="s">
        <v>23</v>
      </c>
      <c r="D202" s="26" t="s">
        <v>33</v>
      </c>
      <c r="E202" s="13">
        <v>18</v>
      </c>
      <c r="F202" s="33">
        <v>78.13</v>
      </c>
      <c r="G202" s="14">
        <f t="shared" ref="G202:G210" si="24">ROUND(F202*1.06,2)</f>
        <v>82.82</v>
      </c>
      <c r="H202" s="15">
        <f t="shared" ref="H202:H210" si="25">ROUND(E202*G202,2)</f>
        <v>1490.76</v>
      </c>
    </row>
    <row r="203" spans="1:8" x14ac:dyDescent="0.25">
      <c r="A203" s="11" t="s">
        <v>34</v>
      </c>
      <c r="B203" s="12" t="s">
        <v>16</v>
      </c>
      <c r="C203" s="12" t="s">
        <v>23</v>
      </c>
      <c r="D203" s="26" t="s">
        <v>35</v>
      </c>
      <c r="E203" s="13">
        <v>8</v>
      </c>
      <c r="F203" s="33">
        <v>34.700000000000003</v>
      </c>
      <c r="G203" s="14">
        <f t="shared" si="24"/>
        <v>36.78</v>
      </c>
      <c r="H203" s="15">
        <f t="shared" si="25"/>
        <v>294.24</v>
      </c>
    </row>
    <row r="204" spans="1:8" ht="22.5" x14ac:dyDescent="0.25">
      <c r="A204" s="11" t="s">
        <v>36</v>
      </c>
      <c r="B204" s="12" t="s">
        <v>16</v>
      </c>
      <c r="C204" s="12" t="s">
        <v>30</v>
      </c>
      <c r="D204" s="26" t="s">
        <v>37</v>
      </c>
      <c r="E204" s="13">
        <v>1.4</v>
      </c>
      <c r="F204" s="33">
        <v>2.4</v>
      </c>
      <c r="G204" s="14">
        <f t="shared" si="24"/>
        <v>2.54</v>
      </c>
      <c r="H204" s="15">
        <f t="shared" si="25"/>
        <v>3.56</v>
      </c>
    </row>
    <row r="205" spans="1:8" x14ac:dyDescent="0.25">
      <c r="A205" s="11" t="s">
        <v>38</v>
      </c>
      <c r="B205" s="12" t="s">
        <v>16</v>
      </c>
      <c r="C205" s="12" t="s">
        <v>30</v>
      </c>
      <c r="D205" s="26" t="s">
        <v>39</v>
      </c>
      <c r="E205" s="13">
        <v>83</v>
      </c>
      <c r="F205" s="33">
        <v>6.15</v>
      </c>
      <c r="G205" s="14">
        <f t="shared" si="24"/>
        <v>6.52</v>
      </c>
      <c r="H205" s="15">
        <f t="shared" si="25"/>
        <v>541.16</v>
      </c>
    </row>
    <row r="206" spans="1:8" x14ac:dyDescent="0.25">
      <c r="A206" s="11" t="s">
        <v>40</v>
      </c>
      <c r="B206" s="12" t="s">
        <v>16</v>
      </c>
      <c r="C206" s="12" t="s">
        <v>20</v>
      </c>
      <c r="D206" s="26" t="s">
        <v>41</v>
      </c>
      <c r="E206" s="13">
        <v>305.10000000000002</v>
      </c>
      <c r="F206" s="33">
        <v>9.85</v>
      </c>
      <c r="G206" s="14">
        <f t="shared" si="24"/>
        <v>10.44</v>
      </c>
      <c r="H206" s="15">
        <f t="shared" si="25"/>
        <v>3185.24</v>
      </c>
    </row>
    <row r="207" spans="1:8" ht="22.5" x14ac:dyDescent="0.25">
      <c r="A207" s="11" t="s">
        <v>42</v>
      </c>
      <c r="B207" s="12" t="s">
        <v>16</v>
      </c>
      <c r="C207" s="12" t="s">
        <v>20</v>
      </c>
      <c r="D207" s="26" t="s">
        <v>43</v>
      </c>
      <c r="E207" s="13">
        <v>220.94300000000001</v>
      </c>
      <c r="F207" s="33">
        <v>31.36</v>
      </c>
      <c r="G207" s="14">
        <f t="shared" si="24"/>
        <v>33.24</v>
      </c>
      <c r="H207" s="15">
        <f t="shared" si="25"/>
        <v>7344.15</v>
      </c>
    </row>
    <row r="208" spans="1:8" ht="22.5" x14ac:dyDescent="0.25">
      <c r="A208" s="11" t="s">
        <v>44</v>
      </c>
      <c r="B208" s="12" t="s">
        <v>16</v>
      </c>
      <c r="C208" s="12" t="s">
        <v>17</v>
      </c>
      <c r="D208" s="26" t="s">
        <v>45</v>
      </c>
      <c r="E208" s="13">
        <v>1</v>
      </c>
      <c r="F208" s="33">
        <v>8.81</v>
      </c>
      <c r="G208" s="14">
        <f t="shared" si="24"/>
        <v>9.34</v>
      </c>
      <c r="H208" s="15">
        <f t="shared" si="25"/>
        <v>9.34</v>
      </c>
    </row>
    <row r="209" spans="1:8" ht="22.5" x14ac:dyDescent="0.25">
      <c r="A209" s="11" t="s">
        <v>64</v>
      </c>
      <c r="B209" s="12" t="s">
        <v>16</v>
      </c>
      <c r="C209" s="12" t="s">
        <v>23</v>
      </c>
      <c r="D209" s="26" t="s">
        <v>65</v>
      </c>
      <c r="E209" s="13">
        <v>5</v>
      </c>
      <c r="F209" s="33">
        <v>370.74</v>
      </c>
      <c r="G209" s="14">
        <f t="shared" si="24"/>
        <v>392.98</v>
      </c>
      <c r="H209" s="15">
        <f t="shared" si="25"/>
        <v>1964.9</v>
      </c>
    </row>
    <row r="210" spans="1:8" ht="22.5" x14ac:dyDescent="0.25">
      <c r="A210" s="11" t="s">
        <v>66</v>
      </c>
      <c r="B210" s="12" t="s">
        <v>16</v>
      </c>
      <c r="C210" s="12" t="s">
        <v>30</v>
      </c>
      <c r="D210" s="26" t="s">
        <v>67</v>
      </c>
      <c r="E210" s="13">
        <v>377</v>
      </c>
      <c r="F210" s="33">
        <v>1.46</v>
      </c>
      <c r="G210" s="14">
        <f t="shared" si="24"/>
        <v>1.55</v>
      </c>
      <c r="H210" s="15">
        <f t="shared" si="25"/>
        <v>584.35</v>
      </c>
    </row>
    <row r="211" spans="1:8" x14ac:dyDescent="0.25">
      <c r="A211" s="16"/>
      <c r="B211" s="16"/>
      <c r="C211" s="16"/>
      <c r="D211" s="27" t="s">
        <v>273</v>
      </c>
      <c r="E211" s="13">
        <v>1</v>
      </c>
      <c r="G211" s="17">
        <f>SUM(H201:H210)</f>
        <v>22499.74</v>
      </c>
      <c r="H211" s="17">
        <f>ROUND(E211*G211,2)</f>
        <v>22499.74</v>
      </c>
    </row>
    <row r="212" spans="1:8" ht="0.95" customHeight="1" x14ac:dyDescent="0.25">
      <c r="A212" s="18"/>
      <c r="B212" s="18"/>
      <c r="C212" s="18"/>
      <c r="D212" s="28"/>
      <c r="E212" s="18"/>
      <c r="F212" s="35"/>
      <c r="G212" s="18"/>
      <c r="H212" s="18"/>
    </row>
    <row r="213" spans="1:8" x14ac:dyDescent="0.25">
      <c r="A213" s="8" t="s">
        <v>274</v>
      </c>
      <c r="B213" s="8" t="s">
        <v>10</v>
      </c>
      <c r="C213" s="8" t="s">
        <v>11</v>
      </c>
      <c r="D213" s="25" t="s">
        <v>70</v>
      </c>
      <c r="E213" s="9">
        <f>E224</f>
        <v>1</v>
      </c>
      <c r="G213" s="10">
        <f>G224</f>
        <v>150695.73000000001</v>
      </c>
      <c r="H213" s="10">
        <f>H224</f>
        <v>150695.73000000001</v>
      </c>
    </row>
    <row r="214" spans="1:8" ht="22.5" x14ac:dyDescent="0.25">
      <c r="A214" s="11" t="s">
        <v>71</v>
      </c>
      <c r="B214" s="12" t="s">
        <v>16</v>
      </c>
      <c r="C214" s="12" t="s">
        <v>20</v>
      </c>
      <c r="D214" s="26" t="s">
        <v>72</v>
      </c>
      <c r="E214" s="13">
        <v>1966.5820000000001</v>
      </c>
      <c r="F214" s="33">
        <v>16.190000000000001</v>
      </c>
      <c r="G214" s="14">
        <f>ROUND(F214*1.06,2)</f>
        <v>17.16</v>
      </c>
      <c r="H214" s="15">
        <f>ROUND(E214*G214,2)</f>
        <v>33746.550000000003</v>
      </c>
    </row>
    <row r="215" spans="1:8" x14ac:dyDescent="0.25">
      <c r="A215" s="11" t="s">
        <v>73</v>
      </c>
      <c r="B215" s="12" t="s">
        <v>16</v>
      </c>
      <c r="C215" s="12" t="s">
        <v>17</v>
      </c>
      <c r="D215" s="26" t="s">
        <v>74</v>
      </c>
      <c r="E215" s="13">
        <v>1064.8699999999999</v>
      </c>
      <c r="F215" s="33">
        <v>2.81</v>
      </c>
      <c r="G215" s="14">
        <f t="shared" ref="G215:G223" si="26">ROUND(F215*1.06,2)</f>
        <v>2.98</v>
      </c>
      <c r="H215" s="15">
        <f t="shared" ref="H215:H223" si="27">ROUND(E215*G215,2)</f>
        <v>3173.31</v>
      </c>
    </row>
    <row r="216" spans="1:8" ht="22.5" x14ac:dyDescent="0.25">
      <c r="A216" s="11" t="s">
        <v>75</v>
      </c>
      <c r="B216" s="12" t="s">
        <v>16</v>
      </c>
      <c r="C216" s="12" t="s">
        <v>20</v>
      </c>
      <c r="D216" s="26" t="s">
        <v>76</v>
      </c>
      <c r="E216" s="13">
        <v>249.68799999999999</v>
      </c>
      <c r="F216" s="33">
        <v>21.15</v>
      </c>
      <c r="G216" s="14">
        <f t="shared" si="26"/>
        <v>22.42</v>
      </c>
      <c r="H216" s="15">
        <f t="shared" si="27"/>
        <v>5598</v>
      </c>
    </row>
    <row r="217" spans="1:8" ht="22.5" x14ac:dyDescent="0.25">
      <c r="A217" s="11" t="s">
        <v>79</v>
      </c>
      <c r="B217" s="12" t="s">
        <v>16</v>
      </c>
      <c r="C217" s="12" t="s">
        <v>17</v>
      </c>
      <c r="D217" s="26" t="s">
        <v>80</v>
      </c>
      <c r="E217" s="13">
        <v>3015.652</v>
      </c>
      <c r="F217" s="33">
        <v>16.75</v>
      </c>
      <c r="G217" s="14">
        <f t="shared" si="26"/>
        <v>17.760000000000002</v>
      </c>
      <c r="H217" s="15">
        <f t="shared" si="27"/>
        <v>53557.98</v>
      </c>
    </row>
    <row r="218" spans="1:8" ht="22.5" x14ac:dyDescent="0.25">
      <c r="A218" s="11" t="s">
        <v>81</v>
      </c>
      <c r="B218" s="12" t="s">
        <v>16</v>
      </c>
      <c r="C218" s="12" t="s">
        <v>17</v>
      </c>
      <c r="D218" s="26" t="s">
        <v>82</v>
      </c>
      <c r="E218" s="13">
        <v>303.02</v>
      </c>
      <c r="F218" s="33">
        <v>26.63</v>
      </c>
      <c r="G218" s="14">
        <f t="shared" si="26"/>
        <v>28.23</v>
      </c>
      <c r="H218" s="15">
        <f t="shared" si="27"/>
        <v>8554.25</v>
      </c>
    </row>
    <row r="219" spans="1:8" ht="22.5" x14ac:dyDescent="0.25">
      <c r="A219" s="11" t="s">
        <v>83</v>
      </c>
      <c r="B219" s="12" t="s">
        <v>16</v>
      </c>
      <c r="C219" s="12" t="s">
        <v>30</v>
      </c>
      <c r="D219" s="26" t="s">
        <v>84</v>
      </c>
      <c r="E219" s="13">
        <v>681.17</v>
      </c>
      <c r="F219" s="33">
        <v>13.7</v>
      </c>
      <c r="G219" s="14">
        <f t="shared" si="26"/>
        <v>14.52</v>
      </c>
      <c r="H219" s="15">
        <f t="shared" si="27"/>
        <v>9890.59</v>
      </c>
    </row>
    <row r="220" spans="1:8" x14ac:dyDescent="0.25">
      <c r="A220" s="11" t="s">
        <v>85</v>
      </c>
      <c r="B220" s="12" t="s">
        <v>16</v>
      </c>
      <c r="C220" s="12" t="s">
        <v>20</v>
      </c>
      <c r="D220" s="26" t="s">
        <v>86</v>
      </c>
      <c r="E220" s="13">
        <v>665.56399999999996</v>
      </c>
      <c r="F220" s="33">
        <v>21.67</v>
      </c>
      <c r="G220" s="14">
        <f t="shared" si="26"/>
        <v>22.97</v>
      </c>
      <c r="H220" s="15">
        <f t="shared" si="27"/>
        <v>15288.01</v>
      </c>
    </row>
    <row r="221" spans="1:8" x14ac:dyDescent="0.25">
      <c r="A221" s="11" t="s">
        <v>87</v>
      </c>
      <c r="B221" s="12" t="s">
        <v>16</v>
      </c>
      <c r="C221" s="12" t="s">
        <v>20</v>
      </c>
      <c r="D221" s="26" t="s">
        <v>88</v>
      </c>
      <c r="E221" s="13">
        <v>1252.001</v>
      </c>
      <c r="F221" s="33">
        <v>14.19</v>
      </c>
      <c r="G221" s="14">
        <f t="shared" si="26"/>
        <v>15.04</v>
      </c>
      <c r="H221" s="15">
        <f t="shared" si="27"/>
        <v>18830.099999999999</v>
      </c>
    </row>
    <row r="222" spans="1:8" x14ac:dyDescent="0.25">
      <c r="A222" s="11" t="s">
        <v>89</v>
      </c>
      <c r="B222" s="12" t="s">
        <v>16</v>
      </c>
      <c r="C222" s="12" t="s">
        <v>17</v>
      </c>
      <c r="D222" s="26" t="s">
        <v>90</v>
      </c>
      <c r="E222" s="13">
        <v>932.21600000000001</v>
      </c>
      <c r="F222" s="33">
        <v>1.87</v>
      </c>
      <c r="G222" s="14">
        <f t="shared" si="26"/>
        <v>1.98</v>
      </c>
      <c r="H222" s="15">
        <f t="shared" si="27"/>
        <v>1845.79</v>
      </c>
    </row>
    <row r="223" spans="1:8" x14ac:dyDescent="0.25">
      <c r="A223" s="11" t="s">
        <v>91</v>
      </c>
      <c r="B223" s="12" t="s">
        <v>16</v>
      </c>
      <c r="C223" s="12" t="s">
        <v>30</v>
      </c>
      <c r="D223" s="26" t="s">
        <v>92</v>
      </c>
      <c r="E223" s="13">
        <v>681.13800000000003</v>
      </c>
      <c r="F223" s="33">
        <v>0.28999999999999998</v>
      </c>
      <c r="G223" s="14">
        <f t="shared" si="26"/>
        <v>0.31</v>
      </c>
      <c r="H223" s="15">
        <f t="shared" si="27"/>
        <v>211.15</v>
      </c>
    </row>
    <row r="224" spans="1:8" x14ac:dyDescent="0.25">
      <c r="A224" s="16"/>
      <c r="B224" s="16"/>
      <c r="C224" s="16"/>
      <c r="D224" s="27" t="s">
        <v>275</v>
      </c>
      <c r="E224" s="13">
        <v>1</v>
      </c>
      <c r="G224" s="17">
        <f>SUM(H214:H223)</f>
        <v>150695.73000000001</v>
      </c>
      <c r="H224" s="17">
        <f>ROUND(E224*G224,2)</f>
        <v>150695.73000000001</v>
      </c>
    </row>
    <row r="225" spans="1:8" ht="0.95" customHeight="1" x14ac:dyDescent="0.25">
      <c r="A225" s="18"/>
      <c r="B225" s="18"/>
      <c r="C225" s="18"/>
      <c r="D225" s="28"/>
      <c r="E225" s="18"/>
      <c r="F225" s="35"/>
      <c r="G225" s="18"/>
      <c r="H225" s="18"/>
    </row>
    <row r="226" spans="1:8" x14ac:dyDescent="0.25">
      <c r="A226" s="8" t="s">
        <v>276</v>
      </c>
      <c r="B226" s="8" t="s">
        <v>10</v>
      </c>
      <c r="C226" s="8" t="s">
        <v>11</v>
      </c>
      <c r="D226" s="25" t="s">
        <v>100</v>
      </c>
      <c r="E226" s="9">
        <f>E241</f>
        <v>1</v>
      </c>
      <c r="G226" s="10">
        <f>G241</f>
        <v>181739.25</v>
      </c>
      <c r="H226" s="10">
        <f>H241</f>
        <v>181739.25</v>
      </c>
    </row>
    <row r="227" spans="1:8" x14ac:dyDescent="0.25">
      <c r="A227" s="11" t="s">
        <v>101</v>
      </c>
      <c r="B227" s="12" t="s">
        <v>16</v>
      </c>
      <c r="C227" s="12" t="s">
        <v>30</v>
      </c>
      <c r="D227" s="26" t="s">
        <v>102</v>
      </c>
      <c r="E227" s="13">
        <v>156.923</v>
      </c>
      <c r="F227" s="33">
        <v>41.67</v>
      </c>
      <c r="G227" s="14">
        <f>ROUND(F227*1.06,2)</f>
        <v>44.17</v>
      </c>
      <c r="H227" s="15">
        <f>ROUND(E227*G227,2)</f>
        <v>6931.29</v>
      </c>
    </row>
    <row r="228" spans="1:8" x14ac:dyDescent="0.25">
      <c r="A228" s="11" t="s">
        <v>246</v>
      </c>
      <c r="B228" s="12" t="s">
        <v>16</v>
      </c>
      <c r="C228" s="12" t="s">
        <v>30</v>
      </c>
      <c r="D228" s="26" t="s">
        <v>247</v>
      </c>
      <c r="E228" s="13">
        <v>243.71600000000001</v>
      </c>
      <c r="F228" s="33">
        <v>89.79</v>
      </c>
      <c r="G228" s="14">
        <f t="shared" ref="G228:G240" si="28">ROUND(F228*1.06,2)</f>
        <v>95.18</v>
      </c>
      <c r="H228" s="15">
        <f t="shared" ref="H228:H240" si="29">ROUND(E228*G228,2)</f>
        <v>23196.89</v>
      </c>
    </row>
    <row r="229" spans="1:8" x14ac:dyDescent="0.25">
      <c r="A229" s="11" t="s">
        <v>248</v>
      </c>
      <c r="B229" s="12" t="s">
        <v>16</v>
      </c>
      <c r="C229" s="12" t="s">
        <v>30</v>
      </c>
      <c r="D229" s="26" t="s">
        <v>249</v>
      </c>
      <c r="E229" s="13">
        <v>417.45</v>
      </c>
      <c r="F229" s="33">
        <v>157.6</v>
      </c>
      <c r="G229" s="14">
        <f t="shared" si="28"/>
        <v>167.06</v>
      </c>
      <c r="H229" s="15">
        <f t="shared" si="29"/>
        <v>69739.199999999997</v>
      </c>
    </row>
    <row r="230" spans="1:8" x14ac:dyDescent="0.25">
      <c r="A230" s="11" t="s">
        <v>105</v>
      </c>
      <c r="B230" s="12" t="s">
        <v>16</v>
      </c>
      <c r="C230" s="12" t="s">
        <v>30</v>
      </c>
      <c r="D230" s="26" t="s">
        <v>106</v>
      </c>
      <c r="E230" s="13">
        <v>19.972000000000001</v>
      </c>
      <c r="F230" s="33">
        <v>172.43</v>
      </c>
      <c r="G230" s="14">
        <f t="shared" si="28"/>
        <v>182.78</v>
      </c>
      <c r="H230" s="15">
        <f t="shared" si="29"/>
        <v>3650.48</v>
      </c>
    </row>
    <row r="231" spans="1:8" ht="22.5" x14ac:dyDescent="0.25">
      <c r="A231" s="11" t="s">
        <v>109</v>
      </c>
      <c r="B231" s="12" t="s">
        <v>16</v>
      </c>
      <c r="C231" s="12" t="s">
        <v>17</v>
      </c>
      <c r="D231" s="26" t="s">
        <v>110</v>
      </c>
      <c r="E231" s="13">
        <v>20</v>
      </c>
      <c r="F231" s="33">
        <v>53.35</v>
      </c>
      <c r="G231" s="14">
        <f t="shared" si="28"/>
        <v>56.55</v>
      </c>
      <c r="H231" s="15">
        <f t="shared" si="29"/>
        <v>1131</v>
      </c>
    </row>
    <row r="232" spans="1:8" ht="22.5" x14ac:dyDescent="0.25">
      <c r="A232" s="11" t="s">
        <v>111</v>
      </c>
      <c r="B232" s="12" t="s">
        <v>16</v>
      </c>
      <c r="C232" s="12" t="s">
        <v>23</v>
      </c>
      <c r="D232" s="26" t="s">
        <v>112</v>
      </c>
      <c r="E232" s="13">
        <v>43</v>
      </c>
      <c r="F232" s="33">
        <v>798.12</v>
      </c>
      <c r="G232" s="14">
        <f t="shared" si="28"/>
        <v>846.01</v>
      </c>
      <c r="H232" s="15">
        <f t="shared" si="29"/>
        <v>36378.43</v>
      </c>
    </row>
    <row r="233" spans="1:8" ht="22.5" x14ac:dyDescent="0.25">
      <c r="A233" s="11" t="s">
        <v>113</v>
      </c>
      <c r="B233" s="12" t="s">
        <v>16</v>
      </c>
      <c r="C233" s="12" t="s">
        <v>30</v>
      </c>
      <c r="D233" s="26" t="s">
        <v>114</v>
      </c>
      <c r="E233" s="13">
        <v>16.925999999999998</v>
      </c>
      <c r="F233" s="33">
        <v>476.1</v>
      </c>
      <c r="G233" s="14">
        <f t="shared" si="28"/>
        <v>504.67</v>
      </c>
      <c r="H233" s="15">
        <f t="shared" si="29"/>
        <v>8542.0400000000009</v>
      </c>
    </row>
    <row r="234" spans="1:8" x14ac:dyDescent="0.25">
      <c r="A234" s="11" t="s">
        <v>115</v>
      </c>
      <c r="B234" s="12" t="s">
        <v>16</v>
      </c>
      <c r="C234" s="12" t="s">
        <v>23</v>
      </c>
      <c r="D234" s="26" t="s">
        <v>116</v>
      </c>
      <c r="E234" s="13">
        <v>301</v>
      </c>
      <c r="F234" s="33">
        <v>15.13</v>
      </c>
      <c r="G234" s="14">
        <f t="shared" si="28"/>
        <v>16.04</v>
      </c>
      <c r="H234" s="15">
        <f t="shared" si="29"/>
        <v>4828.04</v>
      </c>
    </row>
    <row r="235" spans="1:8" x14ac:dyDescent="0.25">
      <c r="A235" s="11" t="s">
        <v>117</v>
      </c>
      <c r="B235" s="12" t="s">
        <v>16</v>
      </c>
      <c r="C235" s="12" t="s">
        <v>17</v>
      </c>
      <c r="D235" s="26" t="s">
        <v>118</v>
      </c>
      <c r="E235" s="13">
        <v>13.31</v>
      </c>
      <c r="F235" s="33">
        <v>83.68</v>
      </c>
      <c r="G235" s="14">
        <f t="shared" si="28"/>
        <v>88.7</v>
      </c>
      <c r="H235" s="15">
        <f t="shared" si="29"/>
        <v>1180.5999999999999</v>
      </c>
    </row>
    <row r="236" spans="1:8" ht="22.5" x14ac:dyDescent="0.25">
      <c r="A236" s="11" t="s">
        <v>119</v>
      </c>
      <c r="B236" s="12" t="s">
        <v>16</v>
      </c>
      <c r="C236" s="12" t="s">
        <v>23</v>
      </c>
      <c r="D236" s="26" t="s">
        <v>120</v>
      </c>
      <c r="E236" s="13">
        <v>43</v>
      </c>
      <c r="F236" s="33">
        <v>323.04000000000002</v>
      </c>
      <c r="G236" s="14">
        <f t="shared" si="28"/>
        <v>342.42</v>
      </c>
      <c r="H236" s="15">
        <f t="shared" si="29"/>
        <v>14724.06</v>
      </c>
    </row>
    <row r="237" spans="1:8" ht="22.5" x14ac:dyDescent="0.25">
      <c r="A237" s="11" t="s">
        <v>252</v>
      </c>
      <c r="B237" s="12" t="s">
        <v>16</v>
      </c>
      <c r="C237" s="12" t="s">
        <v>23</v>
      </c>
      <c r="D237" s="26" t="s">
        <v>253</v>
      </c>
      <c r="E237" s="13">
        <v>20</v>
      </c>
      <c r="F237" s="33">
        <v>163.01</v>
      </c>
      <c r="G237" s="14">
        <f t="shared" si="28"/>
        <v>172.79</v>
      </c>
      <c r="H237" s="15">
        <f t="shared" si="29"/>
        <v>3455.8</v>
      </c>
    </row>
    <row r="238" spans="1:8" ht="22.5" x14ac:dyDescent="0.25">
      <c r="A238" s="11" t="s">
        <v>121</v>
      </c>
      <c r="B238" s="12" t="s">
        <v>16</v>
      </c>
      <c r="C238" s="12" t="s">
        <v>23</v>
      </c>
      <c r="D238" s="26" t="s">
        <v>122</v>
      </c>
      <c r="E238" s="13">
        <v>12</v>
      </c>
      <c r="F238" s="33">
        <v>101.56</v>
      </c>
      <c r="G238" s="14">
        <f t="shared" si="28"/>
        <v>107.65</v>
      </c>
      <c r="H238" s="15">
        <f t="shared" si="29"/>
        <v>1291.8</v>
      </c>
    </row>
    <row r="239" spans="1:8" x14ac:dyDescent="0.25">
      <c r="A239" s="11" t="s">
        <v>123</v>
      </c>
      <c r="B239" s="12" t="s">
        <v>16</v>
      </c>
      <c r="C239" s="12" t="s">
        <v>23</v>
      </c>
      <c r="D239" s="26" t="s">
        <v>124</v>
      </c>
      <c r="E239" s="13">
        <v>5</v>
      </c>
      <c r="F239" s="33">
        <v>155.99</v>
      </c>
      <c r="G239" s="14">
        <f t="shared" si="28"/>
        <v>165.35</v>
      </c>
      <c r="H239" s="15">
        <f t="shared" si="29"/>
        <v>826.75</v>
      </c>
    </row>
    <row r="240" spans="1:8" x14ac:dyDescent="0.25">
      <c r="A240" s="11" t="s">
        <v>125</v>
      </c>
      <c r="B240" s="12" t="s">
        <v>16</v>
      </c>
      <c r="C240" s="12" t="s">
        <v>23</v>
      </c>
      <c r="D240" s="26" t="s">
        <v>126</v>
      </c>
      <c r="E240" s="13">
        <v>39</v>
      </c>
      <c r="F240" s="33">
        <v>141.82</v>
      </c>
      <c r="G240" s="14">
        <f t="shared" si="28"/>
        <v>150.33000000000001</v>
      </c>
      <c r="H240" s="15">
        <f t="shared" si="29"/>
        <v>5862.87</v>
      </c>
    </row>
    <row r="241" spans="1:8" x14ac:dyDescent="0.25">
      <c r="A241" s="16"/>
      <c r="B241" s="16"/>
      <c r="C241" s="16"/>
      <c r="D241" s="27" t="s">
        <v>277</v>
      </c>
      <c r="E241" s="13">
        <v>1</v>
      </c>
      <c r="G241" s="17">
        <f>SUM(H227:H240)</f>
        <v>181739.25</v>
      </c>
      <c r="H241" s="17">
        <f>ROUND(E241*G241,2)</f>
        <v>181739.25</v>
      </c>
    </row>
    <row r="242" spans="1:8" ht="0.95" customHeight="1" x14ac:dyDescent="0.25">
      <c r="A242" s="18"/>
      <c r="B242" s="18"/>
      <c r="C242" s="18"/>
      <c r="D242" s="28"/>
      <c r="E242" s="18"/>
      <c r="F242" s="35"/>
      <c r="G242" s="18"/>
      <c r="H242" s="18"/>
    </row>
    <row r="243" spans="1:8" x14ac:dyDescent="0.25">
      <c r="A243" s="8" t="s">
        <v>278</v>
      </c>
      <c r="B243" s="8" t="s">
        <v>10</v>
      </c>
      <c r="C243" s="8" t="s">
        <v>11</v>
      </c>
      <c r="D243" s="25" t="s">
        <v>147</v>
      </c>
      <c r="E243" s="9">
        <f>E253</f>
        <v>1</v>
      </c>
      <c r="G243" s="10">
        <f>G253</f>
        <v>71008.52</v>
      </c>
      <c r="H243" s="10">
        <f>H253</f>
        <v>71008.52</v>
      </c>
    </row>
    <row r="244" spans="1:8" ht="22.5" x14ac:dyDescent="0.25">
      <c r="A244" s="11" t="s">
        <v>150</v>
      </c>
      <c r="B244" s="12" t="s">
        <v>16</v>
      </c>
      <c r="C244" s="12" t="s">
        <v>30</v>
      </c>
      <c r="D244" s="26" t="s">
        <v>151</v>
      </c>
      <c r="E244" s="13">
        <v>1.4</v>
      </c>
      <c r="F244" s="33">
        <v>25.28</v>
      </c>
      <c r="G244" s="14">
        <f>ROUND(1.06*F244,2)</f>
        <v>26.8</v>
      </c>
      <c r="H244" s="15">
        <f>ROUND(E244*G244,2)</f>
        <v>37.520000000000003</v>
      </c>
    </row>
    <row r="245" spans="1:8" ht="22.5" x14ac:dyDescent="0.25">
      <c r="A245" s="11" t="s">
        <v>156</v>
      </c>
      <c r="B245" s="12" t="s">
        <v>16</v>
      </c>
      <c r="C245" s="12" t="s">
        <v>17</v>
      </c>
      <c r="D245" s="26" t="s">
        <v>157</v>
      </c>
      <c r="E245" s="13">
        <v>1</v>
      </c>
      <c r="F245" s="33">
        <v>11.85</v>
      </c>
      <c r="G245" s="14">
        <f t="shared" ref="G245:G252" si="30">ROUND(1.06*F245,2)</f>
        <v>12.56</v>
      </c>
      <c r="H245" s="15">
        <f t="shared" ref="H245:H252" si="31">ROUND(E245*G245,2)</f>
        <v>12.56</v>
      </c>
    </row>
    <row r="246" spans="1:8" ht="22.5" x14ac:dyDescent="0.25">
      <c r="A246" s="11" t="s">
        <v>158</v>
      </c>
      <c r="B246" s="12" t="s">
        <v>16</v>
      </c>
      <c r="C246" s="12" t="s">
        <v>17</v>
      </c>
      <c r="D246" s="26" t="s">
        <v>159</v>
      </c>
      <c r="E246" s="13">
        <v>7417.625</v>
      </c>
      <c r="F246" s="33">
        <v>0.62</v>
      </c>
      <c r="G246" s="14">
        <f t="shared" si="30"/>
        <v>0.66</v>
      </c>
      <c r="H246" s="15">
        <f t="shared" si="31"/>
        <v>4895.63</v>
      </c>
    </row>
    <row r="247" spans="1:8" x14ac:dyDescent="0.25">
      <c r="A247" s="11" t="s">
        <v>163</v>
      </c>
      <c r="B247" s="12" t="s">
        <v>16</v>
      </c>
      <c r="C247" s="12" t="s">
        <v>17</v>
      </c>
      <c r="D247" s="26" t="s">
        <v>164</v>
      </c>
      <c r="E247" s="13">
        <v>2220</v>
      </c>
      <c r="F247" s="33">
        <v>0.34</v>
      </c>
      <c r="G247" s="14">
        <f t="shared" si="30"/>
        <v>0.36</v>
      </c>
      <c r="H247" s="15">
        <f t="shared" si="31"/>
        <v>799.2</v>
      </c>
    </row>
    <row r="248" spans="1:8" x14ac:dyDescent="0.25">
      <c r="A248" s="11" t="s">
        <v>167</v>
      </c>
      <c r="B248" s="12" t="s">
        <v>16</v>
      </c>
      <c r="C248" s="12" t="s">
        <v>17</v>
      </c>
      <c r="D248" s="26" t="s">
        <v>168</v>
      </c>
      <c r="E248" s="13">
        <v>2220</v>
      </c>
      <c r="F248" s="33">
        <v>1.1399999999999999</v>
      </c>
      <c r="G248" s="14">
        <f t="shared" si="30"/>
        <v>1.21</v>
      </c>
      <c r="H248" s="15">
        <f t="shared" si="31"/>
        <v>2686.2</v>
      </c>
    </row>
    <row r="249" spans="1:8" ht="22.5" x14ac:dyDescent="0.25">
      <c r="A249" s="11" t="s">
        <v>171</v>
      </c>
      <c r="B249" s="12" t="s">
        <v>16</v>
      </c>
      <c r="C249" s="12" t="s">
        <v>17</v>
      </c>
      <c r="D249" s="26" t="s">
        <v>172</v>
      </c>
      <c r="E249" s="13">
        <v>2220</v>
      </c>
      <c r="F249" s="33">
        <v>14.77</v>
      </c>
      <c r="G249" s="14">
        <f t="shared" si="30"/>
        <v>15.66</v>
      </c>
      <c r="H249" s="15">
        <f t="shared" si="31"/>
        <v>34765.199999999997</v>
      </c>
    </row>
    <row r="250" spans="1:8" ht="22.5" x14ac:dyDescent="0.25">
      <c r="A250" s="11" t="s">
        <v>176</v>
      </c>
      <c r="B250" s="12" t="s">
        <v>16</v>
      </c>
      <c r="C250" s="12" t="s">
        <v>20</v>
      </c>
      <c r="D250" s="26" t="s">
        <v>177</v>
      </c>
      <c r="E250" s="13">
        <v>147.29499999999999</v>
      </c>
      <c r="F250" s="33">
        <v>116.04</v>
      </c>
      <c r="G250" s="14">
        <f t="shared" si="30"/>
        <v>123</v>
      </c>
      <c r="H250" s="15">
        <f t="shared" si="31"/>
        <v>18117.29</v>
      </c>
    </row>
    <row r="251" spans="1:8" x14ac:dyDescent="0.25">
      <c r="A251" s="11" t="s">
        <v>279</v>
      </c>
      <c r="B251" s="12" t="s">
        <v>16</v>
      </c>
      <c r="C251" s="12" t="s">
        <v>20</v>
      </c>
      <c r="D251" s="26" t="s">
        <v>280</v>
      </c>
      <c r="E251" s="13">
        <v>305.10000000000002</v>
      </c>
      <c r="F251" s="33">
        <v>29.37</v>
      </c>
      <c r="G251" s="14">
        <f t="shared" si="30"/>
        <v>31.13</v>
      </c>
      <c r="H251" s="15">
        <f t="shared" si="31"/>
        <v>9497.76</v>
      </c>
    </row>
    <row r="252" spans="1:8" ht="22.5" x14ac:dyDescent="0.25">
      <c r="A252" s="11" t="s">
        <v>186</v>
      </c>
      <c r="B252" s="12" t="s">
        <v>16</v>
      </c>
      <c r="C252" s="12" t="s">
        <v>23</v>
      </c>
      <c r="D252" s="26" t="s">
        <v>187</v>
      </c>
      <c r="E252" s="13">
        <v>3</v>
      </c>
      <c r="F252" s="33">
        <v>62</v>
      </c>
      <c r="G252" s="14">
        <f t="shared" si="30"/>
        <v>65.72</v>
      </c>
      <c r="H252" s="15">
        <f t="shared" si="31"/>
        <v>197.16</v>
      </c>
    </row>
    <row r="253" spans="1:8" x14ac:dyDescent="0.25">
      <c r="A253" s="16"/>
      <c r="B253" s="16"/>
      <c r="C253" s="16"/>
      <c r="D253" s="27" t="s">
        <v>281</v>
      </c>
      <c r="E253" s="13">
        <v>1</v>
      </c>
      <c r="G253" s="17">
        <f>SUM(H244:H252)</f>
        <v>71008.52</v>
      </c>
      <c r="H253" s="17">
        <f>ROUND(E253*G253,2)</f>
        <v>71008.52</v>
      </c>
    </row>
    <row r="254" spans="1:8" ht="0.95" customHeight="1" x14ac:dyDescent="0.25">
      <c r="A254" s="18"/>
      <c r="B254" s="18"/>
      <c r="C254" s="18"/>
      <c r="D254" s="28"/>
      <c r="E254" s="18"/>
      <c r="F254" s="35"/>
      <c r="G254" s="18"/>
      <c r="H254" s="18"/>
    </row>
    <row r="255" spans="1:8" x14ac:dyDescent="0.25">
      <c r="A255" s="8" t="s">
        <v>282</v>
      </c>
      <c r="B255" s="8" t="s">
        <v>10</v>
      </c>
      <c r="C255" s="8" t="s">
        <v>11</v>
      </c>
      <c r="D255" s="25" t="s">
        <v>196</v>
      </c>
      <c r="E255" s="9">
        <f>E259</f>
        <v>1</v>
      </c>
      <c r="G255" s="10">
        <f>G259</f>
        <v>3487.32</v>
      </c>
      <c r="H255" s="10">
        <f>H259</f>
        <v>3487.32</v>
      </c>
    </row>
    <row r="256" spans="1:8" ht="22.5" x14ac:dyDescent="0.25">
      <c r="A256" s="11" t="s">
        <v>197</v>
      </c>
      <c r="B256" s="12" t="s">
        <v>16</v>
      </c>
      <c r="C256" s="12" t="s">
        <v>23</v>
      </c>
      <c r="D256" s="26" t="s">
        <v>198</v>
      </c>
      <c r="E256" s="13">
        <v>5</v>
      </c>
      <c r="F256" s="33">
        <v>370.74</v>
      </c>
      <c r="G256" s="14">
        <f>ROUND(1.06*F256,2)</f>
        <v>392.98</v>
      </c>
      <c r="H256" s="15">
        <f>ROUND(E256*G256,2)</f>
        <v>1964.9</v>
      </c>
    </row>
    <row r="257" spans="1:8" x14ac:dyDescent="0.25">
      <c r="A257" s="11" t="s">
        <v>60</v>
      </c>
      <c r="B257" s="12" t="s">
        <v>16</v>
      </c>
      <c r="C257" s="12" t="s">
        <v>20</v>
      </c>
      <c r="D257" s="26" t="s">
        <v>61</v>
      </c>
      <c r="E257" s="13">
        <v>31</v>
      </c>
      <c r="F257" s="33">
        <v>45.3</v>
      </c>
      <c r="G257" s="14">
        <f t="shared" ref="G257:G258" si="32">ROUND(1.06*F257,2)</f>
        <v>48.02</v>
      </c>
      <c r="H257" s="15">
        <f t="shared" ref="H257:H258" si="33">ROUND(E257*G257,2)</f>
        <v>1488.62</v>
      </c>
    </row>
    <row r="258" spans="1:8" x14ac:dyDescent="0.25">
      <c r="A258" s="11" t="s">
        <v>199</v>
      </c>
      <c r="B258" s="12" t="s">
        <v>16</v>
      </c>
      <c r="C258" s="12" t="s">
        <v>96</v>
      </c>
      <c r="D258" s="26" t="s">
        <v>200</v>
      </c>
      <c r="E258" s="13">
        <v>10</v>
      </c>
      <c r="F258" s="33">
        <v>3.19</v>
      </c>
      <c r="G258" s="14">
        <f t="shared" si="32"/>
        <v>3.38</v>
      </c>
      <c r="H258" s="15">
        <f t="shared" si="33"/>
        <v>33.799999999999997</v>
      </c>
    </row>
    <row r="259" spans="1:8" x14ac:dyDescent="0.25">
      <c r="A259" s="16"/>
      <c r="B259" s="16"/>
      <c r="C259" s="16"/>
      <c r="D259" s="27" t="s">
        <v>283</v>
      </c>
      <c r="E259" s="13">
        <v>1</v>
      </c>
      <c r="G259" s="17">
        <f>SUM(H256:H258)</f>
        <v>3487.32</v>
      </c>
      <c r="H259" s="17">
        <f>ROUND(E259*G259,2)</f>
        <v>3487.32</v>
      </c>
    </row>
    <row r="260" spans="1:8" ht="0.95" customHeight="1" x14ac:dyDescent="0.25">
      <c r="A260" s="18"/>
      <c r="B260" s="18"/>
      <c r="C260" s="18"/>
      <c r="D260" s="28"/>
      <c r="E260" s="18"/>
      <c r="F260" s="35"/>
      <c r="G260" s="18"/>
      <c r="H260" s="18"/>
    </row>
    <row r="261" spans="1:8" x14ac:dyDescent="0.25">
      <c r="A261" s="8" t="s">
        <v>284</v>
      </c>
      <c r="B261" s="8" t="s">
        <v>10</v>
      </c>
      <c r="C261" s="8" t="s">
        <v>11</v>
      </c>
      <c r="D261" s="25" t="s">
        <v>285</v>
      </c>
      <c r="E261" s="9">
        <f>E267</f>
        <v>1</v>
      </c>
      <c r="G261" s="10">
        <f>G267</f>
        <v>4076.97</v>
      </c>
      <c r="H261" s="10">
        <f>H267</f>
        <v>4076.97</v>
      </c>
    </row>
    <row r="262" spans="1:8" x14ac:dyDescent="0.25">
      <c r="A262" s="11" t="s">
        <v>101</v>
      </c>
      <c r="B262" s="12" t="s">
        <v>16</v>
      </c>
      <c r="C262" s="12" t="s">
        <v>30</v>
      </c>
      <c r="D262" s="26" t="s">
        <v>102</v>
      </c>
      <c r="E262" s="13">
        <v>15</v>
      </c>
      <c r="F262" s="33">
        <v>41.67</v>
      </c>
      <c r="G262" s="14">
        <f>ROUND(1.06*F262,2)</f>
        <v>44.17</v>
      </c>
      <c r="H262" s="15">
        <f>ROUND(E262*G262,2)</f>
        <v>662.55</v>
      </c>
    </row>
    <row r="263" spans="1:8" x14ac:dyDescent="0.25">
      <c r="A263" s="11" t="s">
        <v>125</v>
      </c>
      <c r="B263" s="12" t="s">
        <v>16</v>
      </c>
      <c r="C263" s="12" t="s">
        <v>23</v>
      </c>
      <c r="D263" s="26" t="s">
        <v>126</v>
      </c>
      <c r="E263" s="13">
        <v>14</v>
      </c>
      <c r="F263" s="33">
        <v>141.82</v>
      </c>
      <c r="G263" s="14">
        <f t="shared" ref="G263:G266" si="34">ROUND(1.06*F263,2)</f>
        <v>150.33000000000001</v>
      </c>
      <c r="H263" s="15">
        <f t="shared" ref="H263:H266" si="35">ROUND(E263*G263,2)</f>
        <v>2104.62</v>
      </c>
    </row>
    <row r="264" spans="1:8" ht="22.5" x14ac:dyDescent="0.25">
      <c r="A264" s="11" t="s">
        <v>121</v>
      </c>
      <c r="B264" s="12" t="s">
        <v>16</v>
      </c>
      <c r="C264" s="12" t="s">
        <v>23</v>
      </c>
      <c r="D264" s="26" t="s">
        <v>122</v>
      </c>
      <c r="E264" s="13">
        <v>1</v>
      </c>
      <c r="F264" s="33">
        <v>101.56</v>
      </c>
      <c r="G264" s="14">
        <f t="shared" si="34"/>
        <v>107.65</v>
      </c>
      <c r="H264" s="15">
        <f t="shared" si="35"/>
        <v>107.65</v>
      </c>
    </row>
    <row r="265" spans="1:8" x14ac:dyDescent="0.25">
      <c r="A265" s="11" t="s">
        <v>279</v>
      </c>
      <c r="B265" s="12" t="s">
        <v>16</v>
      </c>
      <c r="C265" s="12" t="s">
        <v>20</v>
      </c>
      <c r="D265" s="26" t="s">
        <v>280</v>
      </c>
      <c r="E265" s="13">
        <v>31.5</v>
      </c>
      <c r="F265" s="33">
        <v>29.37</v>
      </c>
      <c r="G265" s="14">
        <f t="shared" si="34"/>
        <v>31.13</v>
      </c>
      <c r="H265" s="15">
        <f t="shared" si="35"/>
        <v>980.6</v>
      </c>
    </row>
    <row r="266" spans="1:8" x14ac:dyDescent="0.25">
      <c r="A266" s="11" t="s">
        <v>286</v>
      </c>
      <c r="B266" s="12" t="s">
        <v>16</v>
      </c>
      <c r="C266" s="12" t="s">
        <v>17</v>
      </c>
      <c r="D266" s="26" t="s">
        <v>287</v>
      </c>
      <c r="E266" s="13">
        <v>105</v>
      </c>
      <c r="F266" s="33">
        <v>1.99</v>
      </c>
      <c r="G266" s="14">
        <f t="shared" si="34"/>
        <v>2.11</v>
      </c>
      <c r="H266" s="15">
        <f t="shared" si="35"/>
        <v>221.55</v>
      </c>
    </row>
    <row r="267" spans="1:8" x14ac:dyDescent="0.25">
      <c r="A267" s="16"/>
      <c r="B267" s="16"/>
      <c r="C267" s="16"/>
      <c r="D267" s="27" t="s">
        <v>288</v>
      </c>
      <c r="E267" s="13">
        <v>1</v>
      </c>
      <c r="G267" s="17">
        <f>SUM(H262:H266)</f>
        <v>4076.97</v>
      </c>
      <c r="H267" s="17">
        <f>ROUND(E267*G267,2)</f>
        <v>4076.97</v>
      </c>
    </row>
    <row r="268" spans="1:8" ht="0.95" customHeight="1" x14ac:dyDescent="0.25">
      <c r="A268" s="18"/>
      <c r="B268" s="18"/>
      <c r="C268" s="18"/>
      <c r="D268" s="28"/>
      <c r="E268" s="18"/>
      <c r="F268" s="35"/>
      <c r="G268" s="18"/>
      <c r="H268" s="18"/>
    </row>
    <row r="269" spans="1:8" x14ac:dyDescent="0.25">
      <c r="A269" s="16"/>
      <c r="B269" s="16"/>
      <c r="C269" s="16"/>
      <c r="D269" s="27" t="s">
        <v>289</v>
      </c>
      <c r="E269" s="19">
        <v>1</v>
      </c>
      <c r="G269" s="17">
        <f>H200+H213+H226+H243+H255+H261</f>
        <v>433507.53</v>
      </c>
      <c r="H269" s="17">
        <f>ROUND(E269*G269,2)</f>
        <v>433507.53</v>
      </c>
    </row>
    <row r="270" spans="1:8" ht="0.95" customHeight="1" x14ac:dyDescent="0.25">
      <c r="A270" s="18"/>
      <c r="B270" s="18"/>
      <c r="C270" s="18"/>
      <c r="D270" s="28"/>
      <c r="E270" s="18"/>
      <c r="F270" s="35"/>
      <c r="G270" s="18"/>
      <c r="H270" s="18"/>
    </row>
    <row r="271" spans="1:8" x14ac:dyDescent="0.25">
      <c r="A271" s="5" t="s">
        <v>290</v>
      </c>
      <c r="B271" s="5" t="s">
        <v>10</v>
      </c>
      <c r="C271" s="5" t="s">
        <v>11</v>
      </c>
      <c r="D271" s="24" t="s">
        <v>291</v>
      </c>
      <c r="E271" s="6">
        <f>E332</f>
        <v>1</v>
      </c>
      <c r="G271" s="7">
        <f>G332</f>
        <v>48165.82</v>
      </c>
      <c r="H271" s="7">
        <f>H332</f>
        <v>48165.82</v>
      </c>
    </row>
    <row r="272" spans="1:8" x14ac:dyDescent="0.25">
      <c r="A272" s="8" t="s">
        <v>292</v>
      </c>
      <c r="B272" s="8" t="s">
        <v>10</v>
      </c>
      <c r="C272" s="8" t="s">
        <v>11</v>
      </c>
      <c r="D272" s="25" t="s">
        <v>293</v>
      </c>
      <c r="E272" s="9">
        <f>E277</f>
        <v>1</v>
      </c>
      <c r="G272" s="10">
        <f>G277</f>
        <v>9108.84</v>
      </c>
      <c r="H272" s="10">
        <f>H277</f>
        <v>9108.84</v>
      </c>
    </row>
    <row r="273" spans="1:8" x14ac:dyDescent="0.25">
      <c r="A273" s="11" t="s">
        <v>294</v>
      </c>
      <c r="B273" s="12" t="s">
        <v>16</v>
      </c>
      <c r="C273" s="12" t="s">
        <v>20</v>
      </c>
      <c r="D273" s="26" t="s">
        <v>295</v>
      </c>
      <c r="E273" s="13">
        <v>2.258</v>
      </c>
      <c r="F273" s="33">
        <v>110.24</v>
      </c>
      <c r="G273" s="14">
        <f>ROUND(1.06*F273,2)</f>
        <v>116.85</v>
      </c>
      <c r="H273" s="15">
        <f>ROUND(E273*G273,2)</f>
        <v>263.85000000000002</v>
      </c>
    </row>
    <row r="274" spans="1:8" x14ac:dyDescent="0.25">
      <c r="A274" s="11" t="s">
        <v>296</v>
      </c>
      <c r="B274" s="12" t="s">
        <v>16</v>
      </c>
      <c r="C274" s="12" t="s">
        <v>20</v>
      </c>
      <c r="D274" s="26" t="s">
        <v>297</v>
      </c>
      <c r="E274" s="13">
        <v>0.91200000000000003</v>
      </c>
      <c r="F274" s="33">
        <v>64.62</v>
      </c>
      <c r="G274" s="14">
        <f t="shared" ref="G274:G276" si="36">ROUND(1.06*F274,2)</f>
        <v>68.5</v>
      </c>
      <c r="H274" s="15">
        <f t="shared" ref="H274:H276" si="37">ROUND(E274*G274,2)</f>
        <v>62.47</v>
      </c>
    </row>
    <row r="275" spans="1:8" ht="22.5" x14ac:dyDescent="0.25">
      <c r="A275" s="11" t="s">
        <v>298</v>
      </c>
      <c r="B275" s="12" t="s">
        <v>16</v>
      </c>
      <c r="C275" s="12" t="s">
        <v>227</v>
      </c>
      <c r="D275" s="26" t="s">
        <v>299</v>
      </c>
      <c r="E275" s="13">
        <v>1</v>
      </c>
      <c r="F275" s="33">
        <v>3970.49</v>
      </c>
      <c r="G275" s="14">
        <f t="shared" si="36"/>
        <v>4208.72</v>
      </c>
      <c r="H275" s="15">
        <f t="shared" si="37"/>
        <v>4208.72</v>
      </c>
    </row>
    <row r="276" spans="1:8" ht="22.5" x14ac:dyDescent="0.25">
      <c r="A276" s="11" t="s">
        <v>83</v>
      </c>
      <c r="B276" s="12" t="s">
        <v>16</v>
      </c>
      <c r="C276" s="12" t="s">
        <v>30</v>
      </c>
      <c r="D276" s="26" t="s">
        <v>84</v>
      </c>
      <c r="E276" s="13">
        <v>315</v>
      </c>
      <c r="F276" s="33">
        <v>13.7</v>
      </c>
      <c r="G276" s="14">
        <f t="shared" si="36"/>
        <v>14.52</v>
      </c>
      <c r="H276" s="15">
        <f t="shared" si="37"/>
        <v>4573.8</v>
      </c>
    </row>
    <row r="277" spans="1:8" x14ac:dyDescent="0.25">
      <c r="A277" s="16"/>
      <c r="B277" s="16"/>
      <c r="C277" s="16"/>
      <c r="D277" s="27" t="s">
        <v>300</v>
      </c>
      <c r="E277" s="13">
        <v>1</v>
      </c>
      <c r="G277" s="17">
        <f>SUM(H273:H276)</f>
        <v>9108.84</v>
      </c>
      <c r="H277" s="17">
        <f>ROUND(E277*G277,2)</f>
        <v>9108.84</v>
      </c>
    </row>
    <row r="278" spans="1:8" ht="0.95" customHeight="1" x14ac:dyDescent="0.25">
      <c r="A278" s="18"/>
      <c r="B278" s="18"/>
      <c r="C278" s="18"/>
      <c r="D278" s="28"/>
      <c r="E278" s="18"/>
      <c r="F278" s="35"/>
      <c r="G278" s="18"/>
      <c r="H278" s="18"/>
    </row>
    <row r="279" spans="1:8" x14ac:dyDescent="0.25">
      <c r="A279" s="8" t="s">
        <v>301</v>
      </c>
      <c r="B279" s="8" t="s">
        <v>10</v>
      </c>
      <c r="C279" s="8" t="s">
        <v>11</v>
      </c>
      <c r="D279" s="25" t="s">
        <v>70</v>
      </c>
      <c r="E279" s="9">
        <f>E286</f>
        <v>1</v>
      </c>
      <c r="G279" s="10">
        <f>G286</f>
        <v>372.98</v>
      </c>
      <c r="H279" s="10">
        <f>H286</f>
        <v>372.98</v>
      </c>
    </row>
    <row r="280" spans="1:8" ht="22.5" x14ac:dyDescent="0.25">
      <c r="A280" s="11" t="s">
        <v>302</v>
      </c>
      <c r="B280" s="12" t="s">
        <v>16</v>
      </c>
      <c r="C280" s="12" t="s">
        <v>20</v>
      </c>
      <c r="D280" s="26" t="s">
        <v>303</v>
      </c>
      <c r="E280" s="13">
        <v>15.147</v>
      </c>
      <c r="F280" s="33">
        <v>3.56</v>
      </c>
      <c r="G280" s="14">
        <f>ROUND(1.06*F280,2)</f>
        <v>3.77</v>
      </c>
      <c r="H280" s="15">
        <f>ROUND(E280*G280,2)</f>
        <v>57.1</v>
      </c>
    </row>
    <row r="281" spans="1:8" ht="22.5" x14ac:dyDescent="0.25">
      <c r="A281" s="11" t="s">
        <v>304</v>
      </c>
      <c r="B281" s="12" t="s">
        <v>16</v>
      </c>
      <c r="C281" s="12" t="s">
        <v>20</v>
      </c>
      <c r="D281" s="26" t="s">
        <v>305</v>
      </c>
      <c r="E281" s="13">
        <v>5.5279999999999996</v>
      </c>
      <c r="F281" s="33">
        <v>14.55</v>
      </c>
      <c r="G281" s="14">
        <f t="shared" ref="G281:G285" si="38">ROUND(1.06*F281,2)</f>
        <v>15.42</v>
      </c>
      <c r="H281" s="15">
        <f t="shared" ref="H281:H285" si="39">ROUND(E281*G281,2)</f>
        <v>85.24</v>
      </c>
    </row>
    <row r="282" spans="1:8" x14ac:dyDescent="0.25">
      <c r="A282" s="11" t="s">
        <v>286</v>
      </c>
      <c r="B282" s="12" t="s">
        <v>16</v>
      </c>
      <c r="C282" s="12" t="s">
        <v>17</v>
      </c>
      <c r="D282" s="26" t="s">
        <v>287</v>
      </c>
      <c r="E282" s="13">
        <v>9.18</v>
      </c>
      <c r="F282" s="33">
        <v>1.99</v>
      </c>
      <c r="G282" s="14">
        <f t="shared" si="38"/>
        <v>2.11</v>
      </c>
      <c r="H282" s="15">
        <f t="shared" si="39"/>
        <v>19.37</v>
      </c>
    </row>
    <row r="283" spans="1:8" ht="22.5" x14ac:dyDescent="0.25">
      <c r="A283" s="11" t="s">
        <v>71</v>
      </c>
      <c r="B283" s="12" t="s">
        <v>16</v>
      </c>
      <c r="C283" s="12" t="s">
        <v>20</v>
      </c>
      <c r="D283" s="26" t="s">
        <v>72</v>
      </c>
      <c r="E283" s="13">
        <v>6</v>
      </c>
      <c r="F283" s="33">
        <v>16.190000000000001</v>
      </c>
      <c r="G283" s="14">
        <f t="shared" si="38"/>
        <v>17.16</v>
      </c>
      <c r="H283" s="15">
        <f t="shared" si="39"/>
        <v>102.96</v>
      </c>
    </row>
    <row r="284" spans="1:8" x14ac:dyDescent="0.25">
      <c r="A284" s="11" t="s">
        <v>306</v>
      </c>
      <c r="B284" s="12" t="s">
        <v>16</v>
      </c>
      <c r="C284" s="12" t="s">
        <v>20</v>
      </c>
      <c r="D284" s="26" t="s">
        <v>307</v>
      </c>
      <c r="E284" s="13">
        <v>0.6</v>
      </c>
      <c r="F284" s="33">
        <v>34.369999999999997</v>
      </c>
      <c r="G284" s="14">
        <f t="shared" si="38"/>
        <v>36.43</v>
      </c>
      <c r="H284" s="15">
        <f t="shared" si="39"/>
        <v>21.86</v>
      </c>
    </row>
    <row r="285" spans="1:8" x14ac:dyDescent="0.25">
      <c r="A285" s="11" t="s">
        <v>308</v>
      </c>
      <c r="B285" s="12" t="s">
        <v>16</v>
      </c>
      <c r="C285" s="12" t="s">
        <v>20</v>
      </c>
      <c r="D285" s="26" t="s">
        <v>309</v>
      </c>
      <c r="E285" s="13">
        <v>5.4</v>
      </c>
      <c r="F285" s="33">
        <v>15.1</v>
      </c>
      <c r="G285" s="14">
        <f t="shared" si="38"/>
        <v>16.010000000000002</v>
      </c>
      <c r="H285" s="15">
        <f t="shared" si="39"/>
        <v>86.45</v>
      </c>
    </row>
    <row r="286" spans="1:8" x14ac:dyDescent="0.25">
      <c r="A286" s="16"/>
      <c r="B286" s="16"/>
      <c r="C286" s="16"/>
      <c r="D286" s="27" t="s">
        <v>310</v>
      </c>
      <c r="E286" s="13">
        <v>1</v>
      </c>
      <c r="G286" s="17">
        <f>SUM(H280:H285)</f>
        <v>372.98</v>
      </c>
      <c r="H286" s="17">
        <f>ROUND(E286*G286,2)</f>
        <v>372.98</v>
      </c>
    </row>
    <row r="287" spans="1:8" ht="0.95" customHeight="1" x14ac:dyDescent="0.25">
      <c r="A287" s="18"/>
      <c r="B287" s="18"/>
      <c r="C287" s="18"/>
      <c r="D287" s="28"/>
      <c r="E287" s="18"/>
      <c r="F287" s="35"/>
      <c r="G287" s="18"/>
      <c r="H287" s="18"/>
    </row>
    <row r="288" spans="1:8" x14ac:dyDescent="0.25">
      <c r="A288" s="8" t="s">
        <v>311</v>
      </c>
      <c r="B288" s="8" t="s">
        <v>10</v>
      </c>
      <c r="C288" s="8" t="s">
        <v>11</v>
      </c>
      <c r="D288" s="25" t="s">
        <v>312</v>
      </c>
      <c r="E288" s="9">
        <f>E303</f>
        <v>1</v>
      </c>
      <c r="G288" s="10">
        <f>G303</f>
        <v>6962.69</v>
      </c>
      <c r="H288" s="10">
        <f>H303</f>
        <v>6962.69</v>
      </c>
    </row>
    <row r="289" spans="1:8" x14ac:dyDescent="0.25">
      <c r="A289" s="11" t="s">
        <v>313</v>
      </c>
      <c r="B289" s="12" t="s">
        <v>16</v>
      </c>
      <c r="C289" s="12" t="s">
        <v>20</v>
      </c>
      <c r="D289" s="26" t="s">
        <v>314</v>
      </c>
      <c r="E289" s="13">
        <v>0.63500000000000001</v>
      </c>
      <c r="F289" s="33">
        <v>121.64</v>
      </c>
      <c r="G289" s="14">
        <f>ROUND(1.06*F289,2)</f>
        <v>128.94</v>
      </c>
      <c r="H289" s="15">
        <f>ROUND(E289*G289,2)</f>
        <v>81.88</v>
      </c>
    </row>
    <row r="290" spans="1:8" ht="33.75" x14ac:dyDescent="0.25">
      <c r="A290" s="11" t="s">
        <v>315</v>
      </c>
      <c r="B290" s="12" t="s">
        <v>16</v>
      </c>
      <c r="C290" s="12" t="s">
        <v>20</v>
      </c>
      <c r="D290" s="26" t="s">
        <v>316</v>
      </c>
      <c r="E290" s="13">
        <v>3.0880000000000001</v>
      </c>
      <c r="F290" s="33">
        <v>147.30000000000001</v>
      </c>
      <c r="G290" s="14">
        <f t="shared" ref="G290:G302" si="40">ROUND(1.06*F290,2)</f>
        <v>156.13999999999999</v>
      </c>
      <c r="H290" s="15">
        <f t="shared" ref="H290:H298" si="41">ROUND(E290*G290,2)</f>
        <v>482.16</v>
      </c>
    </row>
    <row r="291" spans="1:8" ht="22.5" x14ac:dyDescent="0.25">
      <c r="A291" s="11" t="s">
        <v>317</v>
      </c>
      <c r="B291" s="12" t="s">
        <v>16</v>
      </c>
      <c r="C291" s="12" t="s">
        <v>20</v>
      </c>
      <c r="D291" s="26" t="s">
        <v>318</v>
      </c>
      <c r="E291" s="13">
        <v>1.988</v>
      </c>
      <c r="F291" s="33">
        <v>152.03</v>
      </c>
      <c r="G291" s="14">
        <f t="shared" si="40"/>
        <v>161.15</v>
      </c>
      <c r="H291" s="15">
        <f t="shared" si="41"/>
        <v>320.37</v>
      </c>
    </row>
    <row r="292" spans="1:8" ht="22.5" x14ac:dyDescent="0.25">
      <c r="A292" s="11" t="s">
        <v>319</v>
      </c>
      <c r="B292" s="12" t="s">
        <v>16</v>
      </c>
      <c r="C292" s="12" t="s">
        <v>17</v>
      </c>
      <c r="D292" s="26" t="s">
        <v>320</v>
      </c>
      <c r="E292" s="13">
        <v>10.83</v>
      </c>
      <c r="F292" s="33">
        <v>31.94</v>
      </c>
      <c r="G292" s="14">
        <f t="shared" si="40"/>
        <v>33.86</v>
      </c>
      <c r="H292" s="15">
        <f t="shared" si="41"/>
        <v>366.7</v>
      </c>
    </row>
    <row r="293" spans="1:8" ht="22.5" x14ac:dyDescent="0.25">
      <c r="A293" s="11" t="s">
        <v>321</v>
      </c>
      <c r="B293" s="12" t="s">
        <v>16</v>
      </c>
      <c r="C293" s="12" t="s">
        <v>17</v>
      </c>
      <c r="D293" s="26" t="s">
        <v>322</v>
      </c>
      <c r="E293" s="13">
        <v>23.315000000000001</v>
      </c>
      <c r="F293" s="33">
        <v>30.5</v>
      </c>
      <c r="G293" s="14">
        <f t="shared" si="40"/>
        <v>32.33</v>
      </c>
      <c r="H293" s="15">
        <f t="shared" si="41"/>
        <v>753.77</v>
      </c>
    </row>
    <row r="294" spans="1:8" ht="22.5" x14ac:dyDescent="0.25">
      <c r="A294" s="11" t="s">
        <v>95</v>
      </c>
      <c r="B294" s="12" t="s">
        <v>16</v>
      </c>
      <c r="C294" s="12" t="s">
        <v>96</v>
      </c>
      <c r="D294" s="26" t="s">
        <v>97</v>
      </c>
      <c r="E294" s="13">
        <v>727.11699999999996</v>
      </c>
      <c r="F294" s="33">
        <v>1.83</v>
      </c>
      <c r="G294" s="14">
        <f t="shared" si="40"/>
        <v>1.94</v>
      </c>
      <c r="H294" s="15">
        <f t="shared" si="41"/>
        <v>1410.61</v>
      </c>
    </row>
    <row r="295" spans="1:8" x14ac:dyDescent="0.25">
      <c r="A295" s="11" t="s">
        <v>323</v>
      </c>
      <c r="B295" s="12" t="s">
        <v>16</v>
      </c>
      <c r="C295" s="12" t="s">
        <v>30</v>
      </c>
      <c r="D295" s="26" t="s">
        <v>324</v>
      </c>
      <c r="E295" s="13">
        <v>36.200000000000003</v>
      </c>
      <c r="F295" s="33">
        <v>14.13</v>
      </c>
      <c r="G295" s="14">
        <f t="shared" si="40"/>
        <v>14.98</v>
      </c>
      <c r="H295" s="15">
        <f t="shared" si="41"/>
        <v>542.28</v>
      </c>
    </row>
    <row r="296" spans="1:8" ht="22.5" x14ac:dyDescent="0.25">
      <c r="A296" s="11" t="s">
        <v>119</v>
      </c>
      <c r="B296" s="12" t="s">
        <v>16</v>
      </c>
      <c r="C296" s="12" t="s">
        <v>23</v>
      </c>
      <c r="D296" s="26" t="s">
        <v>120</v>
      </c>
      <c r="E296" s="13">
        <v>1</v>
      </c>
      <c r="F296" s="33">
        <v>323.04000000000002</v>
      </c>
      <c r="G296" s="14">
        <f t="shared" si="40"/>
        <v>342.42</v>
      </c>
      <c r="H296" s="15">
        <f t="shared" si="41"/>
        <v>342.42</v>
      </c>
    </row>
    <row r="297" spans="1:8" x14ac:dyDescent="0.25">
      <c r="A297" s="11" t="s">
        <v>325</v>
      </c>
      <c r="B297" s="12" t="s">
        <v>16</v>
      </c>
      <c r="C297" s="12" t="s">
        <v>17</v>
      </c>
      <c r="D297" s="26" t="s">
        <v>326</v>
      </c>
      <c r="E297" s="13">
        <v>5.2489999999999997</v>
      </c>
      <c r="F297" s="33">
        <v>103.2</v>
      </c>
      <c r="G297" s="14">
        <f t="shared" si="40"/>
        <v>109.39</v>
      </c>
      <c r="H297" s="15">
        <f t="shared" si="41"/>
        <v>574.19000000000005</v>
      </c>
    </row>
    <row r="298" spans="1:8" x14ac:dyDescent="0.25">
      <c r="A298" s="11" t="s">
        <v>199</v>
      </c>
      <c r="B298" s="12" t="s">
        <v>16</v>
      </c>
      <c r="C298" s="12" t="s">
        <v>96</v>
      </c>
      <c r="D298" s="26" t="s">
        <v>200</v>
      </c>
      <c r="E298" s="13">
        <v>87.88</v>
      </c>
      <c r="F298" s="33">
        <v>3.19</v>
      </c>
      <c r="G298" s="14">
        <f t="shared" si="40"/>
        <v>3.38</v>
      </c>
      <c r="H298" s="15">
        <f t="shared" si="41"/>
        <v>297.02999999999997</v>
      </c>
    </row>
    <row r="299" spans="1:8" x14ac:dyDescent="0.25">
      <c r="A299" s="11" t="s">
        <v>115</v>
      </c>
      <c r="B299" s="12" t="s">
        <v>16</v>
      </c>
      <c r="C299" s="12" t="s">
        <v>23</v>
      </c>
      <c r="D299" s="26" t="s">
        <v>116</v>
      </c>
      <c r="E299" s="13">
        <v>10</v>
      </c>
      <c r="F299" s="33">
        <v>15.13</v>
      </c>
      <c r="G299" s="14">
        <f>ROUND(1.06*F299,2)</f>
        <v>16.04</v>
      </c>
      <c r="H299" s="15">
        <f>ROUND(E299*G299,2)</f>
        <v>160.4</v>
      </c>
    </row>
    <row r="300" spans="1:8" x14ac:dyDescent="0.25">
      <c r="A300" s="11" t="s">
        <v>327</v>
      </c>
      <c r="B300" s="12" t="s">
        <v>16</v>
      </c>
      <c r="C300" s="12" t="s">
        <v>17</v>
      </c>
      <c r="D300" s="26" t="s">
        <v>328</v>
      </c>
      <c r="E300" s="13">
        <v>6.76</v>
      </c>
      <c r="F300" s="33">
        <v>32.06</v>
      </c>
      <c r="G300" s="14">
        <f t="shared" si="40"/>
        <v>33.979999999999997</v>
      </c>
      <c r="H300" s="15">
        <f t="shared" ref="H300:H302" si="42">ROUND(E300*G300,2)</f>
        <v>229.7</v>
      </c>
    </row>
    <row r="301" spans="1:8" ht="22.5" x14ac:dyDescent="0.25">
      <c r="A301" s="11" t="s">
        <v>329</v>
      </c>
      <c r="B301" s="12" t="s">
        <v>16</v>
      </c>
      <c r="C301" s="12" t="s">
        <v>17</v>
      </c>
      <c r="D301" s="26" t="s">
        <v>330</v>
      </c>
      <c r="E301" s="13">
        <v>34.159999999999997</v>
      </c>
      <c r="F301" s="33">
        <v>35.76</v>
      </c>
      <c r="G301" s="14">
        <f t="shared" si="40"/>
        <v>37.909999999999997</v>
      </c>
      <c r="H301" s="15">
        <f t="shared" si="42"/>
        <v>1295.01</v>
      </c>
    </row>
    <row r="302" spans="1:8" x14ac:dyDescent="0.25">
      <c r="A302" s="11" t="s">
        <v>331</v>
      </c>
      <c r="B302" s="12" t="s">
        <v>16</v>
      </c>
      <c r="C302" s="12" t="s">
        <v>20</v>
      </c>
      <c r="D302" s="26" t="s">
        <v>332</v>
      </c>
      <c r="E302" s="13">
        <v>0.94599999999999995</v>
      </c>
      <c r="F302" s="33">
        <v>105.88</v>
      </c>
      <c r="G302" s="14">
        <f t="shared" si="40"/>
        <v>112.23</v>
      </c>
      <c r="H302" s="15">
        <f t="shared" si="42"/>
        <v>106.17</v>
      </c>
    </row>
    <row r="303" spans="1:8" x14ac:dyDescent="0.25">
      <c r="A303" s="16"/>
      <c r="B303" s="16"/>
      <c r="C303" s="16"/>
      <c r="D303" s="27" t="s">
        <v>333</v>
      </c>
      <c r="E303" s="13">
        <v>1</v>
      </c>
      <c r="G303" s="17">
        <f>SUM(H289:H302)</f>
        <v>6962.69</v>
      </c>
      <c r="H303" s="17">
        <f>ROUND(E303*G303,2)</f>
        <v>6962.69</v>
      </c>
    </row>
    <row r="304" spans="1:8" ht="0.95" customHeight="1" x14ac:dyDescent="0.25">
      <c r="A304" s="18"/>
      <c r="B304" s="18"/>
      <c r="C304" s="18"/>
      <c r="D304" s="28"/>
      <c r="E304" s="18"/>
      <c r="F304" s="35"/>
      <c r="G304" s="18"/>
      <c r="H304" s="18"/>
    </row>
    <row r="305" spans="1:8" x14ac:dyDescent="0.25">
      <c r="A305" s="8" t="s">
        <v>334</v>
      </c>
      <c r="B305" s="8" t="s">
        <v>10</v>
      </c>
      <c r="C305" s="8" t="s">
        <v>11</v>
      </c>
      <c r="D305" s="25" t="s">
        <v>335</v>
      </c>
      <c r="E305" s="9">
        <f>E320</f>
        <v>1</v>
      </c>
      <c r="G305" s="10">
        <f>G320</f>
        <v>26747.57</v>
      </c>
      <c r="H305" s="10">
        <f>H320</f>
        <v>26747.57</v>
      </c>
    </row>
    <row r="306" spans="1:8" x14ac:dyDescent="0.25">
      <c r="A306" s="11" t="s">
        <v>336</v>
      </c>
      <c r="B306" s="12" t="s">
        <v>16</v>
      </c>
      <c r="C306" s="12" t="s">
        <v>23</v>
      </c>
      <c r="D306" s="26" t="s">
        <v>337</v>
      </c>
      <c r="E306" s="13">
        <v>1</v>
      </c>
      <c r="F306" s="33">
        <v>8650.81</v>
      </c>
      <c r="G306" s="14">
        <f>ROUND(1.06*F306,2)</f>
        <v>9169.86</v>
      </c>
      <c r="H306" s="15">
        <f>ROUND(E306*G306,2)</f>
        <v>9169.86</v>
      </c>
    </row>
    <row r="307" spans="1:8" x14ac:dyDescent="0.25">
      <c r="A307" s="11" t="s">
        <v>338</v>
      </c>
      <c r="B307" s="12" t="s">
        <v>16</v>
      </c>
      <c r="C307" s="12" t="s">
        <v>30</v>
      </c>
      <c r="D307" s="26" t="s">
        <v>339</v>
      </c>
      <c r="E307" s="13">
        <v>10</v>
      </c>
      <c r="F307" s="33">
        <v>12.87</v>
      </c>
      <c r="G307" s="14">
        <f t="shared" ref="G307:G319" si="43">ROUND(1.06*F307,2)</f>
        <v>13.64</v>
      </c>
      <c r="H307" s="15">
        <f t="shared" ref="H307:H319" si="44">ROUND(E307*G307,2)</f>
        <v>136.4</v>
      </c>
    </row>
    <row r="308" spans="1:8" x14ac:dyDescent="0.25">
      <c r="A308" s="11" t="s">
        <v>340</v>
      </c>
      <c r="B308" s="12" t="s">
        <v>16</v>
      </c>
      <c r="C308" s="12" t="s">
        <v>96</v>
      </c>
      <c r="D308" s="26" t="s">
        <v>341</v>
      </c>
      <c r="E308" s="13">
        <v>138.30000000000001</v>
      </c>
      <c r="F308" s="33">
        <v>15.34</v>
      </c>
      <c r="G308" s="14">
        <f t="shared" si="43"/>
        <v>16.260000000000002</v>
      </c>
      <c r="H308" s="15">
        <f t="shared" si="44"/>
        <v>2248.7600000000002</v>
      </c>
    </row>
    <row r="309" spans="1:8" x14ac:dyDescent="0.25">
      <c r="A309" s="11" t="s">
        <v>342</v>
      </c>
      <c r="B309" s="12" t="s">
        <v>16</v>
      </c>
      <c r="C309" s="12" t="s">
        <v>23</v>
      </c>
      <c r="D309" s="26" t="s">
        <v>343</v>
      </c>
      <c r="E309" s="13">
        <v>2</v>
      </c>
      <c r="F309" s="33">
        <v>87.34</v>
      </c>
      <c r="G309" s="14">
        <f t="shared" si="43"/>
        <v>92.58</v>
      </c>
      <c r="H309" s="15">
        <f t="shared" si="44"/>
        <v>185.16</v>
      </c>
    </row>
    <row r="310" spans="1:8" x14ac:dyDescent="0.25">
      <c r="A310" s="11" t="s">
        <v>344</v>
      </c>
      <c r="B310" s="12" t="s">
        <v>16</v>
      </c>
      <c r="C310" s="12" t="s">
        <v>23</v>
      </c>
      <c r="D310" s="26" t="s">
        <v>345</v>
      </c>
      <c r="E310" s="13">
        <v>1</v>
      </c>
      <c r="F310" s="33">
        <v>218.94</v>
      </c>
      <c r="G310" s="14">
        <f t="shared" si="43"/>
        <v>232.08</v>
      </c>
      <c r="H310" s="15">
        <f t="shared" si="44"/>
        <v>232.08</v>
      </c>
    </row>
    <row r="311" spans="1:8" ht="22.5" x14ac:dyDescent="0.25">
      <c r="A311" s="11" t="s">
        <v>346</v>
      </c>
      <c r="B311" s="12" t="s">
        <v>16</v>
      </c>
      <c r="C311" s="12" t="s">
        <v>23</v>
      </c>
      <c r="D311" s="26" t="s">
        <v>347</v>
      </c>
      <c r="E311" s="13">
        <v>1</v>
      </c>
      <c r="F311" s="33">
        <v>315.89999999999998</v>
      </c>
      <c r="G311" s="14">
        <f t="shared" si="43"/>
        <v>334.85</v>
      </c>
      <c r="H311" s="15">
        <f t="shared" si="44"/>
        <v>334.85</v>
      </c>
    </row>
    <row r="312" spans="1:8" x14ac:dyDescent="0.25">
      <c r="A312" s="11" t="s">
        <v>348</v>
      </c>
      <c r="B312" s="12" t="s">
        <v>16</v>
      </c>
      <c r="C312" s="12" t="s">
        <v>23</v>
      </c>
      <c r="D312" s="26" t="s">
        <v>349</v>
      </c>
      <c r="E312" s="13">
        <v>1</v>
      </c>
      <c r="F312" s="33">
        <v>80.540000000000006</v>
      </c>
      <c r="G312" s="14">
        <f t="shared" si="43"/>
        <v>85.37</v>
      </c>
      <c r="H312" s="15">
        <f t="shared" si="44"/>
        <v>85.37</v>
      </c>
    </row>
    <row r="313" spans="1:8" x14ac:dyDescent="0.25">
      <c r="A313" s="11" t="s">
        <v>350</v>
      </c>
      <c r="B313" s="12" t="s">
        <v>16</v>
      </c>
      <c r="C313" s="12" t="s">
        <v>23</v>
      </c>
      <c r="D313" s="26" t="s">
        <v>351</v>
      </c>
      <c r="E313" s="13">
        <v>1</v>
      </c>
      <c r="F313" s="33">
        <v>127.56</v>
      </c>
      <c r="G313" s="14">
        <f t="shared" si="43"/>
        <v>135.21</v>
      </c>
      <c r="H313" s="15">
        <f t="shared" si="44"/>
        <v>135.21</v>
      </c>
    </row>
    <row r="314" spans="1:8" x14ac:dyDescent="0.25">
      <c r="A314" s="11" t="s">
        <v>352</v>
      </c>
      <c r="B314" s="12" t="s">
        <v>16</v>
      </c>
      <c r="C314" s="12" t="s">
        <v>23</v>
      </c>
      <c r="D314" s="26" t="s">
        <v>353</v>
      </c>
      <c r="E314" s="13">
        <v>1</v>
      </c>
      <c r="F314" s="33">
        <v>151.86000000000001</v>
      </c>
      <c r="G314" s="14">
        <f t="shared" si="43"/>
        <v>160.97</v>
      </c>
      <c r="H314" s="15">
        <f t="shared" si="44"/>
        <v>160.97</v>
      </c>
    </row>
    <row r="315" spans="1:8" x14ac:dyDescent="0.25">
      <c r="A315" s="11" t="s">
        <v>354</v>
      </c>
      <c r="B315" s="12" t="s">
        <v>16</v>
      </c>
      <c r="C315" s="12" t="s">
        <v>23</v>
      </c>
      <c r="D315" s="26" t="s">
        <v>355</v>
      </c>
      <c r="E315" s="13">
        <v>1</v>
      </c>
      <c r="F315" s="33">
        <v>81.150000000000006</v>
      </c>
      <c r="G315" s="14">
        <f t="shared" si="43"/>
        <v>86.02</v>
      </c>
      <c r="H315" s="15">
        <f t="shared" si="44"/>
        <v>86.02</v>
      </c>
    </row>
    <row r="316" spans="1:8" x14ac:dyDescent="0.25">
      <c r="A316" s="11" t="s">
        <v>356</v>
      </c>
      <c r="B316" s="12" t="s">
        <v>16</v>
      </c>
      <c r="C316" s="12" t="s">
        <v>23</v>
      </c>
      <c r="D316" s="26" t="s">
        <v>357</v>
      </c>
      <c r="E316" s="13">
        <v>1</v>
      </c>
      <c r="F316" s="33">
        <v>4000</v>
      </c>
      <c r="G316" s="14">
        <f t="shared" si="43"/>
        <v>4240</v>
      </c>
      <c r="H316" s="15">
        <f t="shared" si="44"/>
        <v>4240</v>
      </c>
    </row>
    <row r="317" spans="1:8" ht="22.5" x14ac:dyDescent="0.25">
      <c r="A317" s="11" t="s">
        <v>358</v>
      </c>
      <c r="B317" s="12" t="s">
        <v>16</v>
      </c>
      <c r="C317" s="12" t="s">
        <v>23</v>
      </c>
      <c r="D317" s="26" t="s">
        <v>359</v>
      </c>
      <c r="E317" s="13">
        <v>1</v>
      </c>
      <c r="F317" s="33">
        <v>4000</v>
      </c>
      <c r="G317" s="14">
        <f t="shared" si="43"/>
        <v>4240</v>
      </c>
      <c r="H317" s="15">
        <f t="shared" si="44"/>
        <v>4240</v>
      </c>
    </row>
    <row r="318" spans="1:8" x14ac:dyDescent="0.25">
      <c r="A318" s="11" t="s">
        <v>360</v>
      </c>
      <c r="B318" s="12" t="s">
        <v>16</v>
      </c>
      <c r="C318" s="12" t="s">
        <v>30</v>
      </c>
      <c r="D318" s="26" t="s">
        <v>361</v>
      </c>
      <c r="E318" s="13">
        <v>5</v>
      </c>
      <c r="F318" s="33">
        <v>88.73</v>
      </c>
      <c r="G318" s="14">
        <f t="shared" si="43"/>
        <v>94.05</v>
      </c>
      <c r="H318" s="15">
        <f t="shared" si="44"/>
        <v>470.25</v>
      </c>
    </row>
    <row r="319" spans="1:8" x14ac:dyDescent="0.25">
      <c r="A319" s="11" t="s">
        <v>362</v>
      </c>
      <c r="B319" s="12" t="s">
        <v>16</v>
      </c>
      <c r="C319" s="12" t="s">
        <v>23</v>
      </c>
      <c r="D319" s="26" t="s">
        <v>363</v>
      </c>
      <c r="E319" s="13">
        <v>1</v>
      </c>
      <c r="F319" s="33">
        <v>4738.34</v>
      </c>
      <c r="G319" s="14">
        <f t="shared" si="43"/>
        <v>5022.6400000000003</v>
      </c>
      <c r="H319" s="15">
        <f t="shared" si="44"/>
        <v>5022.6400000000003</v>
      </c>
    </row>
    <row r="320" spans="1:8" x14ac:dyDescent="0.25">
      <c r="A320" s="16"/>
      <c r="B320" s="16"/>
      <c r="C320" s="16"/>
      <c r="D320" s="27" t="s">
        <v>364</v>
      </c>
      <c r="E320" s="13">
        <v>1</v>
      </c>
      <c r="G320" s="17">
        <f>SUM(H306:H319)</f>
        <v>26747.57</v>
      </c>
      <c r="H320" s="17">
        <f>ROUND(E320*G320,2)</f>
        <v>26747.57</v>
      </c>
    </row>
    <row r="321" spans="1:8" ht="0.95" customHeight="1" x14ac:dyDescent="0.25">
      <c r="A321" s="18"/>
      <c r="B321" s="18"/>
      <c r="C321" s="18"/>
      <c r="D321" s="28"/>
      <c r="E321" s="18"/>
      <c r="F321" s="35"/>
      <c r="G321" s="18"/>
      <c r="H321" s="18"/>
    </row>
    <row r="322" spans="1:8" x14ac:dyDescent="0.25">
      <c r="A322" s="8" t="s">
        <v>365</v>
      </c>
      <c r="B322" s="8" t="s">
        <v>10</v>
      </c>
      <c r="C322" s="8" t="s">
        <v>11</v>
      </c>
      <c r="D322" s="25" t="s">
        <v>366</v>
      </c>
      <c r="E322" s="9">
        <f>E330</f>
        <v>1</v>
      </c>
      <c r="G322" s="10">
        <f>G330</f>
        <v>4973.74</v>
      </c>
      <c r="H322" s="10">
        <f>H330</f>
        <v>4973.74</v>
      </c>
    </row>
    <row r="323" spans="1:8" ht="22.5" x14ac:dyDescent="0.25">
      <c r="A323" s="11" t="s">
        <v>367</v>
      </c>
      <c r="B323" s="12" t="s">
        <v>16</v>
      </c>
      <c r="C323" s="12" t="s">
        <v>20</v>
      </c>
      <c r="D323" s="26" t="s">
        <v>368</v>
      </c>
      <c r="E323" s="13">
        <v>6.3</v>
      </c>
      <c r="F323" s="33">
        <v>116.04</v>
      </c>
      <c r="G323" s="14">
        <f>ROUND(1.06*F323,2)</f>
        <v>123</v>
      </c>
      <c r="H323" s="15">
        <f>ROUND(E323*G323,2)</f>
        <v>774.9</v>
      </c>
    </row>
    <row r="324" spans="1:8" ht="22.5" x14ac:dyDescent="0.25">
      <c r="A324" s="11" t="s">
        <v>95</v>
      </c>
      <c r="B324" s="12" t="s">
        <v>16</v>
      </c>
      <c r="C324" s="12" t="s">
        <v>96</v>
      </c>
      <c r="D324" s="26" t="s">
        <v>97</v>
      </c>
      <c r="E324" s="13">
        <v>315</v>
      </c>
      <c r="F324" s="33">
        <v>1.83</v>
      </c>
      <c r="G324" s="14">
        <f t="shared" ref="G324:G329" si="45">ROUND(1.06*F324,2)</f>
        <v>1.94</v>
      </c>
      <c r="H324" s="15">
        <f t="shared" ref="H324:H329" si="46">ROUND(E324*G324,2)</f>
        <v>611.1</v>
      </c>
    </row>
    <row r="325" spans="1:8" x14ac:dyDescent="0.25">
      <c r="A325" s="11" t="s">
        <v>125</v>
      </c>
      <c r="B325" s="12" t="s">
        <v>16</v>
      </c>
      <c r="C325" s="12" t="s">
        <v>23</v>
      </c>
      <c r="D325" s="26" t="s">
        <v>126</v>
      </c>
      <c r="E325" s="13">
        <v>4</v>
      </c>
      <c r="F325" s="33">
        <v>141.82</v>
      </c>
      <c r="G325" s="14">
        <f t="shared" si="45"/>
        <v>150.33000000000001</v>
      </c>
      <c r="H325" s="15">
        <f t="shared" si="46"/>
        <v>601.32000000000005</v>
      </c>
    </row>
    <row r="326" spans="1:8" ht="22.5" x14ac:dyDescent="0.25">
      <c r="A326" s="11" t="s">
        <v>150</v>
      </c>
      <c r="B326" s="12" t="s">
        <v>16</v>
      </c>
      <c r="C326" s="12" t="s">
        <v>30</v>
      </c>
      <c r="D326" s="26" t="s">
        <v>151</v>
      </c>
      <c r="E326" s="13">
        <v>30.4</v>
      </c>
      <c r="F326" s="33">
        <v>25.28</v>
      </c>
      <c r="G326" s="14">
        <f t="shared" si="45"/>
        <v>26.8</v>
      </c>
      <c r="H326" s="15">
        <f t="shared" si="46"/>
        <v>814.72</v>
      </c>
    </row>
    <row r="327" spans="1:8" x14ac:dyDescent="0.25">
      <c r="A327" s="11" t="s">
        <v>369</v>
      </c>
      <c r="B327" s="12" t="s">
        <v>16</v>
      </c>
      <c r="C327" s="12" t="s">
        <v>30</v>
      </c>
      <c r="D327" s="26" t="s">
        <v>370</v>
      </c>
      <c r="E327" s="13">
        <v>27.4</v>
      </c>
      <c r="F327" s="33">
        <v>23.16</v>
      </c>
      <c r="G327" s="14">
        <f t="shared" si="45"/>
        <v>24.55</v>
      </c>
      <c r="H327" s="15">
        <f t="shared" si="46"/>
        <v>672.67</v>
      </c>
    </row>
    <row r="328" spans="1:8" x14ac:dyDescent="0.25">
      <c r="A328" s="11" t="s">
        <v>371</v>
      </c>
      <c r="B328" s="12" t="s">
        <v>16</v>
      </c>
      <c r="C328" s="12" t="s">
        <v>23</v>
      </c>
      <c r="D328" s="26" t="s">
        <v>372</v>
      </c>
      <c r="E328" s="13">
        <v>1</v>
      </c>
      <c r="F328" s="33">
        <v>1329.29</v>
      </c>
      <c r="G328" s="14">
        <f t="shared" si="45"/>
        <v>1409.05</v>
      </c>
      <c r="H328" s="15">
        <f t="shared" si="46"/>
        <v>1409.05</v>
      </c>
    </row>
    <row r="329" spans="1:8" ht="22.5" x14ac:dyDescent="0.25">
      <c r="A329" s="11" t="s">
        <v>373</v>
      </c>
      <c r="B329" s="12" t="s">
        <v>16</v>
      </c>
      <c r="C329" s="12" t="s">
        <v>30</v>
      </c>
      <c r="D329" s="26" t="s">
        <v>374</v>
      </c>
      <c r="E329" s="13">
        <v>1</v>
      </c>
      <c r="F329" s="33">
        <v>84.89</v>
      </c>
      <c r="G329" s="14">
        <f t="shared" si="45"/>
        <v>89.98</v>
      </c>
      <c r="H329" s="15">
        <f t="shared" si="46"/>
        <v>89.98</v>
      </c>
    </row>
    <row r="330" spans="1:8" x14ac:dyDescent="0.25">
      <c r="A330" s="16"/>
      <c r="B330" s="16"/>
      <c r="C330" s="16"/>
      <c r="D330" s="27" t="s">
        <v>375</v>
      </c>
      <c r="E330" s="13">
        <v>1</v>
      </c>
      <c r="G330" s="17">
        <f>SUM(H323:H329)</f>
        <v>4973.74</v>
      </c>
      <c r="H330" s="17">
        <f>ROUND(E330*G330,2)</f>
        <v>4973.74</v>
      </c>
    </row>
    <row r="331" spans="1:8" ht="0.95" customHeight="1" x14ac:dyDescent="0.25">
      <c r="A331" s="18"/>
      <c r="B331" s="18"/>
      <c r="C331" s="18"/>
      <c r="D331" s="28"/>
      <c r="E331" s="18"/>
      <c r="F331" s="35"/>
      <c r="G331" s="18"/>
      <c r="H331" s="18"/>
    </row>
    <row r="332" spans="1:8" x14ac:dyDescent="0.25">
      <c r="A332" s="16"/>
      <c r="B332" s="16"/>
      <c r="C332" s="16"/>
      <c r="D332" s="27" t="s">
        <v>376</v>
      </c>
      <c r="E332" s="19">
        <v>1</v>
      </c>
      <c r="G332" s="17">
        <f>H272+H279+H288+H305+H322</f>
        <v>48165.82</v>
      </c>
      <c r="H332" s="17">
        <f>ROUND(E332*G332,2)</f>
        <v>48165.82</v>
      </c>
    </row>
    <row r="333" spans="1:8" ht="0.95" customHeight="1" x14ac:dyDescent="0.25">
      <c r="A333" s="18"/>
      <c r="B333" s="18"/>
      <c r="C333" s="18"/>
      <c r="D333" s="28"/>
      <c r="E333" s="18"/>
      <c r="F333" s="35"/>
      <c r="G333" s="18"/>
      <c r="H333" s="18"/>
    </row>
    <row r="334" spans="1:8" x14ac:dyDescent="0.25">
      <c r="A334" s="5" t="s">
        <v>377</v>
      </c>
      <c r="B334" s="5" t="s">
        <v>10</v>
      </c>
      <c r="C334" s="5" t="s">
        <v>11</v>
      </c>
      <c r="D334" s="24" t="s">
        <v>378</v>
      </c>
      <c r="E334" s="6">
        <f>E346</f>
        <v>1</v>
      </c>
      <c r="G334" s="7">
        <f>G346</f>
        <v>294976.32</v>
      </c>
      <c r="H334" s="7">
        <f>H346</f>
        <v>294976.32</v>
      </c>
    </row>
    <row r="335" spans="1:8" ht="33.75" x14ac:dyDescent="0.25">
      <c r="A335" s="11" t="s">
        <v>379</v>
      </c>
      <c r="B335" s="12" t="s">
        <v>16</v>
      </c>
      <c r="C335" s="12" t="s">
        <v>23</v>
      </c>
      <c r="D335" s="26" t="s">
        <v>380</v>
      </c>
      <c r="E335" s="13">
        <v>1</v>
      </c>
      <c r="F335" s="33">
        <v>3053.65</v>
      </c>
      <c r="G335" s="14">
        <f>ROUND(1.06*F335,2)</f>
        <v>3236.87</v>
      </c>
      <c r="H335" s="15">
        <f>ROUND(E335*G335,2)</f>
        <v>3236.87</v>
      </c>
    </row>
    <row r="336" spans="1:8" ht="22.5" x14ac:dyDescent="0.25">
      <c r="A336" s="11" t="s">
        <v>381</v>
      </c>
      <c r="B336" s="12" t="s">
        <v>16</v>
      </c>
      <c r="C336" s="12" t="s">
        <v>20</v>
      </c>
      <c r="D336" s="26" t="s">
        <v>382</v>
      </c>
      <c r="E336" s="13">
        <v>7261.0439999999999</v>
      </c>
      <c r="F336" s="33">
        <v>5.59</v>
      </c>
      <c r="G336" s="14">
        <f t="shared" ref="G336:G345" si="47">ROUND(1.06*F336,2)</f>
        <v>5.93</v>
      </c>
      <c r="H336" s="15">
        <f t="shared" ref="H336:H345" si="48">ROUND(E336*G336,2)</f>
        <v>43057.99</v>
      </c>
    </row>
    <row r="337" spans="1:8" ht="33.75" x14ac:dyDescent="0.25">
      <c r="A337" s="11" t="s">
        <v>383</v>
      </c>
      <c r="B337" s="12" t="s">
        <v>16</v>
      </c>
      <c r="C337" s="12" t="s">
        <v>20</v>
      </c>
      <c r="D337" s="26" t="s">
        <v>384</v>
      </c>
      <c r="E337" s="13">
        <v>10</v>
      </c>
      <c r="F337" s="33">
        <v>6.44</v>
      </c>
      <c r="G337" s="14">
        <f t="shared" si="47"/>
        <v>6.83</v>
      </c>
      <c r="H337" s="15">
        <f t="shared" si="48"/>
        <v>68.3</v>
      </c>
    </row>
    <row r="338" spans="1:8" ht="22.5" x14ac:dyDescent="0.25">
      <c r="A338" s="11" t="s">
        <v>385</v>
      </c>
      <c r="B338" s="12" t="s">
        <v>16</v>
      </c>
      <c r="C338" s="12" t="s">
        <v>20</v>
      </c>
      <c r="D338" s="26" t="s">
        <v>386</v>
      </c>
      <c r="E338" s="13">
        <v>6210.55</v>
      </c>
      <c r="F338" s="33">
        <v>13.54</v>
      </c>
      <c r="G338" s="14">
        <f t="shared" si="47"/>
        <v>14.35</v>
      </c>
      <c r="H338" s="15">
        <f t="shared" si="48"/>
        <v>89121.39</v>
      </c>
    </row>
    <row r="339" spans="1:8" ht="22.5" x14ac:dyDescent="0.25">
      <c r="A339" s="11" t="s">
        <v>387</v>
      </c>
      <c r="B339" s="12" t="s">
        <v>16</v>
      </c>
      <c r="C339" s="12" t="s">
        <v>20</v>
      </c>
      <c r="D339" s="26" t="s">
        <v>388</v>
      </c>
      <c r="E339" s="13">
        <v>6210.55</v>
      </c>
      <c r="F339" s="33">
        <v>9.91</v>
      </c>
      <c r="G339" s="14">
        <f t="shared" si="47"/>
        <v>10.5</v>
      </c>
      <c r="H339" s="15">
        <f t="shared" si="48"/>
        <v>65210.78</v>
      </c>
    </row>
    <row r="340" spans="1:8" x14ac:dyDescent="0.25">
      <c r="A340" s="11" t="s">
        <v>389</v>
      </c>
      <c r="B340" s="12" t="s">
        <v>16</v>
      </c>
      <c r="C340" s="12" t="s">
        <v>20</v>
      </c>
      <c r="D340" s="26" t="s">
        <v>390</v>
      </c>
      <c r="E340" s="13">
        <v>3170.96</v>
      </c>
      <c r="F340" s="33">
        <v>15.28</v>
      </c>
      <c r="G340" s="14">
        <f t="shared" si="47"/>
        <v>16.2</v>
      </c>
      <c r="H340" s="15">
        <f t="shared" si="48"/>
        <v>51369.55</v>
      </c>
    </row>
    <row r="341" spans="1:8" ht="22.5" x14ac:dyDescent="0.25">
      <c r="A341" s="11" t="s">
        <v>391</v>
      </c>
      <c r="B341" s="12" t="s">
        <v>16</v>
      </c>
      <c r="C341" s="12" t="s">
        <v>20</v>
      </c>
      <c r="D341" s="26" t="s">
        <v>392</v>
      </c>
      <c r="E341" s="13">
        <v>1050.51</v>
      </c>
      <c r="F341" s="33">
        <v>12.76</v>
      </c>
      <c r="G341" s="14">
        <f t="shared" si="47"/>
        <v>13.53</v>
      </c>
      <c r="H341" s="15">
        <f t="shared" si="48"/>
        <v>14213.4</v>
      </c>
    </row>
    <row r="342" spans="1:8" x14ac:dyDescent="0.25">
      <c r="A342" s="11" t="s">
        <v>393</v>
      </c>
      <c r="B342" s="12" t="s">
        <v>16</v>
      </c>
      <c r="C342" s="12" t="s">
        <v>20</v>
      </c>
      <c r="D342" s="26" t="s">
        <v>394</v>
      </c>
      <c r="E342" s="13">
        <v>2120.4499999999998</v>
      </c>
      <c r="F342" s="33">
        <v>11.51</v>
      </c>
      <c r="G342" s="14">
        <f t="shared" si="47"/>
        <v>12.2</v>
      </c>
      <c r="H342" s="15">
        <f t="shared" si="48"/>
        <v>25869.49</v>
      </c>
    </row>
    <row r="343" spans="1:8" ht="22.5" x14ac:dyDescent="0.25">
      <c r="A343" s="11" t="s">
        <v>395</v>
      </c>
      <c r="B343" s="12" t="s">
        <v>16</v>
      </c>
      <c r="C343" s="12" t="s">
        <v>20</v>
      </c>
      <c r="D343" s="26" t="s">
        <v>396</v>
      </c>
      <c r="E343" s="13">
        <v>10</v>
      </c>
      <c r="F343" s="33">
        <v>28.57</v>
      </c>
      <c r="G343" s="14">
        <f t="shared" si="47"/>
        <v>30.28</v>
      </c>
      <c r="H343" s="15">
        <f t="shared" si="48"/>
        <v>302.8</v>
      </c>
    </row>
    <row r="344" spans="1:8" ht="22.5" x14ac:dyDescent="0.25">
      <c r="A344" s="11" t="s">
        <v>397</v>
      </c>
      <c r="B344" s="12" t="s">
        <v>16</v>
      </c>
      <c r="C344" s="12" t="s">
        <v>20</v>
      </c>
      <c r="D344" s="26" t="s">
        <v>398</v>
      </c>
      <c r="E344" s="13">
        <v>10</v>
      </c>
      <c r="F344" s="33">
        <v>85.05</v>
      </c>
      <c r="G344" s="14">
        <f t="shared" si="47"/>
        <v>90.15</v>
      </c>
      <c r="H344" s="15">
        <f t="shared" si="48"/>
        <v>901.5</v>
      </c>
    </row>
    <row r="345" spans="1:8" x14ac:dyDescent="0.25">
      <c r="A345" s="11" t="s">
        <v>399</v>
      </c>
      <c r="B345" s="12" t="s">
        <v>16</v>
      </c>
      <c r="C345" s="12" t="s">
        <v>174</v>
      </c>
      <c r="D345" s="26" t="s">
        <v>400</v>
      </c>
      <c r="E345" s="13">
        <v>25</v>
      </c>
      <c r="F345" s="33">
        <v>61.29</v>
      </c>
      <c r="G345" s="14">
        <f t="shared" si="47"/>
        <v>64.97</v>
      </c>
      <c r="H345" s="15">
        <f t="shared" si="48"/>
        <v>1624.25</v>
      </c>
    </row>
    <row r="346" spans="1:8" x14ac:dyDescent="0.25">
      <c r="A346" s="16"/>
      <c r="B346" s="16"/>
      <c r="C346" s="16"/>
      <c r="D346" s="27" t="s">
        <v>401</v>
      </c>
      <c r="E346" s="19">
        <v>1</v>
      </c>
      <c r="G346" s="17">
        <f>SUM(H335:H345)</f>
        <v>294976.32</v>
      </c>
      <c r="H346" s="17">
        <f>ROUND(E346*G346,2)</f>
        <v>294976.32</v>
      </c>
    </row>
    <row r="347" spans="1:8" ht="0.95" customHeight="1" x14ac:dyDescent="0.25">
      <c r="A347" s="18"/>
      <c r="B347" s="18"/>
      <c r="C347" s="18"/>
      <c r="D347" s="28"/>
      <c r="E347" s="18"/>
      <c r="F347" s="35"/>
      <c r="G347" s="18"/>
      <c r="H347" s="18"/>
    </row>
    <row r="348" spans="1:8" x14ac:dyDescent="0.25">
      <c r="A348" s="5" t="s">
        <v>402</v>
      </c>
      <c r="B348" s="5" t="s">
        <v>10</v>
      </c>
      <c r="C348" s="5" t="s">
        <v>11</v>
      </c>
      <c r="D348" s="24" t="s">
        <v>403</v>
      </c>
      <c r="E348" s="6">
        <f>E430</f>
        <v>1</v>
      </c>
      <c r="G348" s="7">
        <f>G430</f>
        <v>26628.31</v>
      </c>
      <c r="H348" s="7">
        <f>H430</f>
        <v>26628.31</v>
      </c>
    </row>
    <row r="349" spans="1:8" x14ac:dyDescent="0.25">
      <c r="A349" s="8" t="s">
        <v>404</v>
      </c>
      <c r="B349" s="8" t="s">
        <v>10</v>
      </c>
      <c r="C349" s="8" t="s">
        <v>11</v>
      </c>
      <c r="D349" s="25" t="s">
        <v>405</v>
      </c>
      <c r="E349" s="9">
        <f>E365</f>
        <v>1</v>
      </c>
      <c r="G349" s="10">
        <f>G365</f>
        <v>2973.24</v>
      </c>
      <c r="H349" s="10">
        <f>H365</f>
        <v>2973.24</v>
      </c>
    </row>
    <row r="350" spans="1:8" x14ac:dyDescent="0.25">
      <c r="A350" s="11" t="s">
        <v>406</v>
      </c>
      <c r="B350" s="12" t="s">
        <v>16</v>
      </c>
      <c r="C350" s="12" t="s">
        <v>23</v>
      </c>
      <c r="D350" s="26" t="s">
        <v>407</v>
      </c>
      <c r="E350" s="13">
        <v>15</v>
      </c>
      <c r="F350" s="33">
        <v>5.15</v>
      </c>
      <c r="G350" s="14">
        <f>ROUND(1.06*F350,2)</f>
        <v>5.46</v>
      </c>
      <c r="H350" s="15">
        <f>ROUND(E350*G350,2)</f>
        <v>81.900000000000006</v>
      </c>
    </row>
    <row r="351" spans="1:8" x14ac:dyDescent="0.25">
      <c r="A351" s="11" t="s">
        <v>408</v>
      </c>
      <c r="B351" s="12" t="s">
        <v>16</v>
      </c>
      <c r="C351" s="12" t="s">
        <v>23</v>
      </c>
      <c r="D351" s="26" t="s">
        <v>409</v>
      </c>
      <c r="E351" s="13">
        <v>15</v>
      </c>
      <c r="F351" s="33">
        <v>7.8</v>
      </c>
      <c r="G351" s="14">
        <f t="shared" ref="G351:G364" si="49">ROUND(1.06*F351,2)</f>
        <v>8.27</v>
      </c>
      <c r="H351" s="15">
        <f t="shared" ref="H351:H361" si="50">ROUND(E351*G351,2)</f>
        <v>124.05</v>
      </c>
    </row>
    <row r="352" spans="1:8" x14ac:dyDescent="0.25">
      <c r="A352" s="11" t="s">
        <v>410</v>
      </c>
      <c r="B352" s="12" t="s">
        <v>16</v>
      </c>
      <c r="C352" s="12" t="s">
        <v>23</v>
      </c>
      <c r="D352" s="26" t="s">
        <v>411</v>
      </c>
      <c r="E352" s="13">
        <v>15</v>
      </c>
      <c r="F352" s="33">
        <v>14.7</v>
      </c>
      <c r="G352" s="14">
        <f t="shared" si="49"/>
        <v>15.58</v>
      </c>
      <c r="H352" s="15">
        <f t="shared" si="50"/>
        <v>233.7</v>
      </c>
    </row>
    <row r="353" spans="1:8" x14ac:dyDescent="0.25">
      <c r="A353" s="11" t="s">
        <v>412</v>
      </c>
      <c r="B353" s="12" t="s">
        <v>16</v>
      </c>
      <c r="C353" s="12" t="s">
        <v>23</v>
      </c>
      <c r="D353" s="26" t="s">
        <v>413</v>
      </c>
      <c r="E353" s="13">
        <v>15</v>
      </c>
      <c r="F353" s="33">
        <v>16.28</v>
      </c>
      <c r="G353" s="14">
        <f t="shared" si="49"/>
        <v>17.260000000000002</v>
      </c>
      <c r="H353" s="15">
        <f t="shared" si="50"/>
        <v>258.89999999999998</v>
      </c>
    </row>
    <row r="354" spans="1:8" x14ac:dyDescent="0.25">
      <c r="A354" s="11" t="s">
        <v>414</v>
      </c>
      <c r="B354" s="12" t="s">
        <v>16</v>
      </c>
      <c r="C354" s="12" t="s">
        <v>23</v>
      </c>
      <c r="D354" s="26" t="s">
        <v>415</v>
      </c>
      <c r="E354" s="13">
        <v>15</v>
      </c>
      <c r="F354" s="33">
        <v>16.850000000000001</v>
      </c>
      <c r="G354" s="14">
        <f t="shared" si="49"/>
        <v>17.86</v>
      </c>
      <c r="H354" s="15">
        <f t="shared" si="50"/>
        <v>267.89999999999998</v>
      </c>
    </row>
    <row r="355" spans="1:8" x14ac:dyDescent="0.25">
      <c r="A355" s="11" t="s">
        <v>416</v>
      </c>
      <c r="B355" s="12" t="s">
        <v>16</v>
      </c>
      <c r="C355" s="12" t="s">
        <v>23</v>
      </c>
      <c r="D355" s="26" t="s">
        <v>417</v>
      </c>
      <c r="E355" s="13">
        <v>15</v>
      </c>
      <c r="F355" s="33">
        <v>15.07</v>
      </c>
      <c r="G355" s="14">
        <f t="shared" si="49"/>
        <v>15.97</v>
      </c>
      <c r="H355" s="15">
        <f t="shared" si="50"/>
        <v>239.55</v>
      </c>
    </row>
    <row r="356" spans="1:8" x14ac:dyDescent="0.25">
      <c r="A356" s="11" t="s">
        <v>418</v>
      </c>
      <c r="B356" s="12" t="s">
        <v>16</v>
      </c>
      <c r="C356" s="12" t="s">
        <v>23</v>
      </c>
      <c r="D356" s="26" t="s">
        <v>419</v>
      </c>
      <c r="E356" s="13">
        <v>10</v>
      </c>
      <c r="F356" s="33">
        <v>17.649999999999999</v>
      </c>
      <c r="G356" s="14">
        <f t="shared" si="49"/>
        <v>18.71</v>
      </c>
      <c r="H356" s="15">
        <f t="shared" si="50"/>
        <v>187.1</v>
      </c>
    </row>
    <row r="357" spans="1:8" x14ac:dyDescent="0.25">
      <c r="A357" s="11" t="s">
        <v>420</v>
      </c>
      <c r="B357" s="12" t="s">
        <v>16</v>
      </c>
      <c r="C357" s="12" t="s">
        <v>23</v>
      </c>
      <c r="D357" s="26" t="s">
        <v>421</v>
      </c>
      <c r="E357" s="13">
        <v>15</v>
      </c>
      <c r="F357" s="33">
        <v>15.42</v>
      </c>
      <c r="G357" s="14">
        <f t="shared" si="49"/>
        <v>16.350000000000001</v>
      </c>
      <c r="H357" s="15">
        <f t="shared" si="50"/>
        <v>245.25</v>
      </c>
    </row>
    <row r="358" spans="1:8" x14ac:dyDescent="0.25">
      <c r="A358" s="11" t="s">
        <v>422</v>
      </c>
      <c r="B358" s="12" t="s">
        <v>16</v>
      </c>
      <c r="C358" s="12" t="s">
        <v>23</v>
      </c>
      <c r="D358" s="26" t="s">
        <v>423</v>
      </c>
      <c r="E358" s="13">
        <v>100</v>
      </c>
      <c r="F358" s="33">
        <v>0.55000000000000004</v>
      </c>
      <c r="G358" s="14">
        <f t="shared" si="49"/>
        <v>0.57999999999999996</v>
      </c>
      <c r="H358" s="15">
        <f t="shared" si="50"/>
        <v>58</v>
      </c>
    </row>
    <row r="359" spans="1:8" x14ac:dyDescent="0.25">
      <c r="A359" s="11" t="s">
        <v>424</v>
      </c>
      <c r="B359" s="12" t="s">
        <v>16</v>
      </c>
      <c r="C359" s="12" t="s">
        <v>23</v>
      </c>
      <c r="D359" s="26" t="s">
        <v>425</v>
      </c>
      <c r="E359" s="13">
        <v>5</v>
      </c>
      <c r="F359" s="33">
        <v>13.85</v>
      </c>
      <c r="G359" s="14">
        <f t="shared" si="49"/>
        <v>14.68</v>
      </c>
      <c r="H359" s="15">
        <f t="shared" si="50"/>
        <v>73.400000000000006</v>
      </c>
    </row>
    <row r="360" spans="1:8" x14ac:dyDescent="0.25">
      <c r="A360" s="11" t="s">
        <v>426</v>
      </c>
      <c r="B360" s="12" t="s">
        <v>16</v>
      </c>
      <c r="C360" s="12" t="s">
        <v>23</v>
      </c>
      <c r="D360" s="26" t="s">
        <v>427</v>
      </c>
      <c r="E360" s="13">
        <v>5</v>
      </c>
      <c r="F360" s="33">
        <v>22.77</v>
      </c>
      <c r="G360" s="14">
        <f t="shared" si="49"/>
        <v>24.14</v>
      </c>
      <c r="H360" s="15">
        <f t="shared" si="50"/>
        <v>120.7</v>
      </c>
    </row>
    <row r="361" spans="1:8" x14ac:dyDescent="0.25">
      <c r="A361" s="11" t="s">
        <v>428</v>
      </c>
      <c r="B361" s="12" t="s">
        <v>16</v>
      </c>
      <c r="C361" s="12" t="s">
        <v>23</v>
      </c>
      <c r="D361" s="26" t="s">
        <v>429</v>
      </c>
      <c r="E361" s="13">
        <v>5</v>
      </c>
      <c r="F361" s="33">
        <v>15.95</v>
      </c>
      <c r="G361" s="14">
        <f t="shared" si="49"/>
        <v>16.91</v>
      </c>
      <c r="H361" s="15">
        <f t="shared" si="50"/>
        <v>84.55</v>
      </c>
    </row>
    <row r="362" spans="1:8" x14ac:dyDescent="0.25">
      <c r="A362" s="11" t="s">
        <v>430</v>
      </c>
      <c r="B362" s="12" t="s">
        <v>16</v>
      </c>
      <c r="C362" s="12" t="s">
        <v>23</v>
      </c>
      <c r="D362" s="26" t="s">
        <v>431</v>
      </c>
      <c r="E362" s="13">
        <v>15</v>
      </c>
      <c r="F362" s="33">
        <v>5.05</v>
      </c>
      <c r="G362" s="14">
        <f>ROUND(1.06*F362,2)</f>
        <v>5.35</v>
      </c>
      <c r="H362" s="15">
        <f>ROUND(E362*G362,2)</f>
        <v>80.25</v>
      </c>
    </row>
    <row r="363" spans="1:8" x14ac:dyDescent="0.25">
      <c r="A363" s="11" t="s">
        <v>432</v>
      </c>
      <c r="B363" s="12" t="s">
        <v>16</v>
      </c>
      <c r="C363" s="12" t="s">
        <v>23</v>
      </c>
      <c r="D363" s="26" t="s">
        <v>433</v>
      </c>
      <c r="E363" s="13">
        <v>15</v>
      </c>
      <c r="F363" s="33">
        <v>15.03</v>
      </c>
      <c r="G363" s="14">
        <f t="shared" si="49"/>
        <v>15.93</v>
      </c>
      <c r="H363" s="15">
        <f t="shared" ref="H363:H364" si="51">ROUND(E363*G363,2)</f>
        <v>238.95</v>
      </c>
    </row>
    <row r="364" spans="1:8" x14ac:dyDescent="0.25">
      <c r="A364" s="11" t="s">
        <v>434</v>
      </c>
      <c r="B364" s="12" t="s">
        <v>16</v>
      </c>
      <c r="C364" s="12" t="s">
        <v>23</v>
      </c>
      <c r="D364" s="26" t="s">
        <v>435</v>
      </c>
      <c r="E364" s="13">
        <v>1</v>
      </c>
      <c r="F364" s="33">
        <v>640.6</v>
      </c>
      <c r="G364" s="14">
        <f t="shared" si="49"/>
        <v>679.04</v>
      </c>
      <c r="H364" s="15">
        <f t="shared" si="51"/>
        <v>679.04</v>
      </c>
    </row>
    <row r="365" spans="1:8" x14ac:dyDescent="0.25">
      <c r="A365" s="16"/>
      <c r="B365" s="16"/>
      <c r="C365" s="16"/>
      <c r="D365" s="27" t="s">
        <v>436</v>
      </c>
      <c r="E365" s="13">
        <v>1</v>
      </c>
      <c r="G365" s="17">
        <f>SUM(H350:H364)</f>
        <v>2973.24</v>
      </c>
      <c r="H365" s="17">
        <f>ROUND(E365*G365,2)</f>
        <v>2973.24</v>
      </c>
    </row>
    <row r="366" spans="1:8" ht="0.95" customHeight="1" x14ac:dyDescent="0.25">
      <c r="A366" s="18"/>
      <c r="B366" s="18"/>
      <c r="C366" s="18"/>
      <c r="D366" s="28"/>
      <c r="E366" s="18"/>
      <c r="F366" s="35"/>
      <c r="G366" s="18"/>
      <c r="H366" s="18"/>
    </row>
    <row r="367" spans="1:8" x14ac:dyDescent="0.25">
      <c r="A367" s="8" t="s">
        <v>437</v>
      </c>
      <c r="B367" s="8" t="s">
        <v>10</v>
      </c>
      <c r="C367" s="8" t="s">
        <v>11</v>
      </c>
      <c r="D367" s="25" t="s">
        <v>438</v>
      </c>
      <c r="E367" s="9">
        <f>E393</f>
        <v>1</v>
      </c>
      <c r="G367" s="10">
        <f>G393</f>
        <v>5621.65</v>
      </c>
      <c r="H367" s="10">
        <f>H393</f>
        <v>5621.65</v>
      </c>
    </row>
    <row r="368" spans="1:8" x14ac:dyDescent="0.25">
      <c r="A368" s="20" t="s">
        <v>439</v>
      </c>
      <c r="B368" s="20" t="s">
        <v>10</v>
      </c>
      <c r="C368" s="20" t="s">
        <v>11</v>
      </c>
      <c r="D368" s="29" t="s">
        <v>440</v>
      </c>
      <c r="E368" s="21">
        <f>E375</f>
        <v>1</v>
      </c>
      <c r="G368" s="22">
        <f>G375</f>
        <v>3185.78</v>
      </c>
      <c r="H368" s="22">
        <f>H375</f>
        <v>3185.78</v>
      </c>
    </row>
    <row r="369" spans="1:8" x14ac:dyDescent="0.25">
      <c r="A369" s="11" t="s">
        <v>441</v>
      </c>
      <c r="B369" s="12" t="s">
        <v>16</v>
      </c>
      <c r="C369" s="12" t="s">
        <v>23</v>
      </c>
      <c r="D369" s="26" t="s">
        <v>442</v>
      </c>
      <c r="E369" s="13">
        <v>5</v>
      </c>
      <c r="F369" s="33">
        <v>8.3800000000000008</v>
      </c>
      <c r="G369" s="14">
        <f>ROUND(1.06*F369,2)</f>
        <v>8.8800000000000008</v>
      </c>
      <c r="H369" s="15">
        <f>ROUND(E369*G369,2)</f>
        <v>44.4</v>
      </c>
    </row>
    <row r="370" spans="1:8" x14ac:dyDescent="0.25">
      <c r="A370" s="11" t="s">
        <v>216</v>
      </c>
      <c r="B370" s="12" t="s">
        <v>16</v>
      </c>
      <c r="C370" s="12" t="s">
        <v>23</v>
      </c>
      <c r="D370" s="26" t="s">
        <v>217</v>
      </c>
      <c r="E370" s="13">
        <v>30</v>
      </c>
      <c r="F370" s="33">
        <v>2.67</v>
      </c>
      <c r="G370" s="14">
        <f t="shared" ref="G370:G374" si="52">ROUND(1.06*F370,2)</f>
        <v>2.83</v>
      </c>
      <c r="H370" s="15">
        <f t="shared" ref="H370:H374" si="53">ROUND(E370*G370,2)</f>
        <v>84.9</v>
      </c>
    </row>
    <row r="371" spans="1:8" x14ac:dyDescent="0.25">
      <c r="A371" s="11" t="s">
        <v>443</v>
      </c>
      <c r="B371" s="12" t="s">
        <v>16</v>
      </c>
      <c r="C371" s="12" t="s">
        <v>30</v>
      </c>
      <c r="D371" s="26" t="s">
        <v>444</v>
      </c>
      <c r="E371" s="13">
        <v>100</v>
      </c>
      <c r="F371" s="33">
        <v>1.23</v>
      </c>
      <c r="G371" s="14">
        <f t="shared" si="52"/>
        <v>1.3</v>
      </c>
      <c r="H371" s="15">
        <f t="shared" si="53"/>
        <v>130</v>
      </c>
    </row>
    <row r="372" spans="1:8" x14ac:dyDescent="0.25">
      <c r="A372" s="11" t="s">
        <v>214</v>
      </c>
      <c r="B372" s="12" t="s">
        <v>16</v>
      </c>
      <c r="C372" s="12" t="s">
        <v>23</v>
      </c>
      <c r="D372" s="26" t="s">
        <v>215</v>
      </c>
      <c r="E372" s="13">
        <v>10</v>
      </c>
      <c r="F372" s="33">
        <v>6.49</v>
      </c>
      <c r="G372" s="14">
        <f t="shared" si="52"/>
        <v>6.88</v>
      </c>
      <c r="H372" s="15">
        <f t="shared" si="53"/>
        <v>68.8</v>
      </c>
    </row>
    <row r="373" spans="1:8" x14ac:dyDescent="0.25">
      <c r="A373" s="11" t="s">
        <v>445</v>
      </c>
      <c r="B373" s="12" t="s">
        <v>16</v>
      </c>
      <c r="C373" s="12" t="s">
        <v>23</v>
      </c>
      <c r="D373" s="26" t="s">
        <v>446</v>
      </c>
      <c r="E373" s="13">
        <v>3</v>
      </c>
      <c r="F373" s="33">
        <v>810.91</v>
      </c>
      <c r="G373" s="14">
        <f t="shared" si="52"/>
        <v>859.56</v>
      </c>
      <c r="H373" s="15">
        <f t="shared" si="53"/>
        <v>2578.6799999999998</v>
      </c>
    </row>
    <row r="374" spans="1:8" x14ac:dyDescent="0.25">
      <c r="A374" s="11" t="s">
        <v>447</v>
      </c>
      <c r="B374" s="12" t="s">
        <v>16</v>
      </c>
      <c r="C374" s="12" t="s">
        <v>30</v>
      </c>
      <c r="D374" s="26" t="s">
        <v>448</v>
      </c>
      <c r="E374" s="13">
        <v>100</v>
      </c>
      <c r="F374" s="33">
        <v>2.63</v>
      </c>
      <c r="G374" s="14">
        <f t="shared" si="52"/>
        <v>2.79</v>
      </c>
      <c r="H374" s="15">
        <f t="shared" si="53"/>
        <v>279</v>
      </c>
    </row>
    <row r="375" spans="1:8" x14ac:dyDescent="0.25">
      <c r="A375" s="16"/>
      <c r="B375" s="16"/>
      <c r="C375" s="16"/>
      <c r="D375" s="27" t="s">
        <v>449</v>
      </c>
      <c r="E375" s="13">
        <v>1</v>
      </c>
      <c r="G375" s="17">
        <f>SUM(H369:H374)</f>
        <v>3185.78</v>
      </c>
      <c r="H375" s="17">
        <f>ROUND(E375*G375,2)</f>
        <v>3185.78</v>
      </c>
    </row>
    <row r="376" spans="1:8" ht="0.95" customHeight="1" x14ac:dyDescent="0.25">
      <c r="A376" s="18"/>
      <c r="B376" s="18"/>
      <c r="C376" s="18"/>
      <c r="D376" s="28"/>
      <c r="E376" s="18"/>
      <c r="F376" s="35"/>
      <c r="G376" s="18"/>
      <c r="H376" s="18"/>
    </row>
    <row r="377" spans="1:8" x14ac:dyDescent="0.25">
      <c r="A377" s="20" t="s">
        <v>450</v>
      </c>
      <c r="B377" s="20" t="s">
        <v>10</v>
      </c>
      <c r="C377" s="20" t="s">
        <v>11</v>
      </c>
      <c r="D377" s="29" t="s">
        <v>451</v>
      </c>
      <c r="E377" s="21">
        <f>E381</f>
        <v>1</v>
      </c>
      <c r="G377" s="22">
        <f>G381</f>
        <v>570.9</v>
      </c>
      <c r="H377" s="22">
        <f>H381</f>
        <v>570.9</v>
      </c>
    </row>
    <row r="378" spans="1:8" x14ac:dyDescent="0.25">
      <c r="A378" s="11" t="s">
        <v>452</v>
      </c>
      <c r="B378" s="12" t="s">
        <v>16</v>
      </c>
      <c r="C378" s="12" t="s">
        <v>30</v>
      </c>
      <c r="D378" s="26" t="s">
        <v>453</v>
      </c>
      <c r="E378" s="13">
        <v>30</v>
      </c>
      <c r="F378" s="33">
        <v>4.5199999999999996</v>
      </c>
      <c r="G378" s="14">
        <f>ROUND(1.06*F378,2)</f>
        <v>4.79</v>
      </c>
      <c r="H378" s="15">
        <f>ROUND(E378*G378,2)</f>
        <v>143.69999999999999</v>
      </c>
    </row>
    <row r="379" spans="1:8" x14ac:dyDescent="0.25">
      <c r="A379" s="11" t="s">
        <v>454</v>
      </c>
      <c r="B379" s="12" t="s">
        <v>16</v>
      </c>
      <c r="C379" s="12" t="s">
        <v>23</v>
      </c>
      <c r="D379" s="26" t="s">
        <v>455</v>
      </c>
      <c r="E379" s="13">
        <v>5</v>
      </c>
      <c r="F379" s="33">
        <v>37.85</v>
      </c>
      <c r="G379" s="14">
        <f t="shared" ref="G379:G380" si="54">ROUND(1.06*F379,2)</f>
        <v>40.119999999999997</v>
      </c>
      <c r="H379" s="15">
        <f t="shared" ref="H379:H380" si="55">ROUND(E379*G379,2)</f>
        <v>200.6</v>
      </c>
    </row>
    <row r="380" spans="1:8" x14ac:dyDescent="0.25">
      <c r="A380" s="11" t="s">
        <v>456</v>
      </c>
      <c r="B380" s="12" t="s">
        <v>16</v>
      </c>
      <c r="C380" s="12" t="s">
        <v>17</v>
      </c>
      <c r="D380" s="26" t="s">
        <v>457</v>
      </c>
      <c r="E380" s="13">
        <v>20</v>
      </c>
      <c r="F380" s="33">
        <v>10.69</v>
      </c>
      <c r="G380" s="14">
        <f t="shared" si="54"/>
        <v>11.33</v>
      </c>
      <c r="H380" s="15">
        <f t="shared" si="55"/>
        <v>226.6</v>
      </c>
    </row>
    <row r="381" spans="1:8" x14ac:dyDescent="0.25">
      <c r="A381" s="16"/>
      <c r="B381" s="16"/>
      <c r="C381" s="16"/>
      <c r="D381" s="27" t="s">
        <v>458</v>
      </c>
      <c r="E381" s="13">
        <v>1</v>
      </c>
      <c r="G381" s="17">
        <f>SUM(H378:H380)</f>
        <v>570.9</v>
      </c>
      <c r="H381" s="17">
        <f>ROUND(E381*G381,2)</f>
        <v>570.9</v>
      </c>
    </row>
    <row r="382" spans="1:8" ht="0.95" customHeight="1" x14ac:dyDescent="0.25">
      <c r="A382" s="18"/>
      <c r="B382" s="18"/>
      <c r="C382" s="18"/>
      <c r="D382" s="28"/>
      <c r="E382" s="18"/>
      <c r="F382" s="35"/>
      <c r="G382" s="18"/>
      <c r="H382" s="18"/>
    </row>
    <row r="383" spans="1:8" x14ac:dyDescent="0.25">
      <c r="A383" s="20" t="s">
        <v>459</v>
      </c>
      <c r="B383" s="20" t="s">
        <v>10</v>
      </c>
      <c r="C383" s="20" t="s">
        <v>11</v>
      </c>
      <c r="D383" s="29" t="s">
        <v>460</v>
      </c>
      <c r="E383" s="21">
        <f>E386</f>
        <v>1</v>
      </c>
      <c r="G383" s="22">
        <f>G386</f>
        <v>1693</v>
      </c>
      <c r="H383" s="22">
        <f>H386</f>
        <v>1693</v>
      </c>
    </row>
    <row r="384" spans="1:8" ht="22.5" x14ac:dyDescent="0.25">
      <c r="A384" s="11" t="s">
        <v>461</v>
      </c>
      <c r="B384" s="12" t="s">
        <v>16</v>
      </c>
      <c r="C384" s="12" t="s">
        <v>17</v>
      </c>
      <c r="D384" s="26" t="s">
        <v>462</v>
      </c>
      <c r="E384" s="13">
        <v>50</v>
      </c>
      <c r="F384" s="33">
        <v>21.9</v>
      </c>
      <c r="G384" s="14">
        <f>ROUND(1.06*F384,2)</f>
        <v>23.21</v>
      </c>
      <c r="H384" s="15">
        <f>ROUND(E384*G384,2)</f>
        <v>1160.5</v>
      </c>
    </row>
    <row r="385" spans="1:8" x14ac:dyDescent="0.25">
      <c r="A385" s="11" t="s">
        <v>463</v>
      </c>
      <c r="B385" s="12" t="s">
        <v>16</v>
      </c>
      <c r="C385" s="12" t="s">
        <v>30</v>
      </c>
      <c r="D385" s="26" t="s">
        <v>464</v>
      </c>
      <c r="E385" s="13">
        <v>50</v>
      </c>
      <c r="F385" s="33">
        <v>10.050000000000001</v>
      </c>
      <c r="G385" s="14">
        <f>ROUND(1.06*F385,2)</f>
        <v>10.65</v>
      </c>
      <c r="H385" s="15">
        <f>ROUND(E385*G385,2)</f>
        <v>532.5</v>
      </c>
    </row>
    <row r="386" spans="1:8" x14ac:dyDescent="0.25">
      <c r="A386" s="16"/>
      <c r="B386" s="16"/>
      <c r="C386" s="16"/>
      <c r="D386" s="27" t="s">
        <v>465</v>
      </c>
      <c r="E386" s="13">
        <v>1</v>
      </c>
      <c r="G386" s="17">
        <f>SUM(H384:H385)</f>
        <v>1693</v>
      </c>
      <c r="H386" s="17">
        <f>ROUND(E386*G386,2)</f>
        <v>1693</v>
      </c>
    </row>
    <row r="387" spans="1:8" ht="0.95" customHeight="1" x14ac:dyDescent="0.25">
      <c r="A387" s="18"/>
      <c r="B387" s="18"/>
      <c r="C387" s="18"/>
      <c r="D387" s="28"/>
      <c r="E387" s="18"/>
      <c r="G387" s="18"/>
      <c r="H387" s="18"/>
    </row>
    <row r="388" spans="1:8" x14ac:dyDescent="0.25">
      <c r="A388" s="20" t="s">
        <v>466</v>
      </c>
      <c r="B388" s="20" t="s">
        <v>10</v>
      </c>
      <c r="C388" s="20" t="s">
        <v>11</v>
      </c>
      <c r="D388" s="29" t="s">
        <v>467</v>
      </c>
      <c r="E388" s="21">
        <f>E391</f>
        <v>1</v>
      </c>
      <c r="G388" s="22">
        <f>G391</f>
        <v>171.97</v>
      </c>
      <c r="H388" s="22">
        <f>H391</f>
        <v>171.97</v>
      </c>
    </row>
    <row r="389" spans="1:8" x14ac:dyDescent="0.25">
      <c r="A389" s="11" t="s">
        <v>468</v>
      </c>
      <c r="B389" s="12" t="s">
        <v>16</v>
      </c>
      <c r="C389" s="12" t="s">
        <v>23</v>
      </c>
      <c r="D389" s="26" t="s">
        <v>469</v>
      </c>
      <c r="E389" s="13">
        <v>3</v>
      </c>
      <c r="F389" s="33">
        <v>39.75</v>
      </c>
      <c r="G389" s="14">
        <f>ROUND(1.06*F389,2)</f>
        <v>42.14</v>
      </c>
      <c r="H389" s="15">
        <f>ROUND(E389*G389,2)</f>
        <v>126.42</v>
      </c>
    </row>
    <row r="390" spans="1:8" x14ac:dyDescent="0.25">
      <c r="A390" s="11" t="s">
        <v>470</v>
      </c>
      <c r="B390" s="12" t="s">
        <v>16</v>
      </c>
      <c r="C390" s="12" t="s">
        <v>23</v>
      </c>
      <c r="D390" s="26" t="s">
        <v>471</v>
      </c>
      <c r="E390" s="13">
        <v>1</v>
      </c>
      <c r="F390" s="33">
        <v>42.97</v>
      </c>
      <c r="G390" s="14">
        <f>ROUND(1.06*F390,2)</f>
        <v>45.55</v>
      </c>
      <c r="H390" s="15">
        <f>ROUND(E390*G390,2)</f>
        <v>45.55</v>
      </c>
    </row>
    <row r="391" spans="1:8" x14ac:dyDescent="0.25">
      <c r="A391" s="16"/>
      <c r="B391" s="16"/>
      <c r="C391" s="16"/>
      <c r="D391" s="27" t="s">
        <v>472</v>
      </c>
      <c r="E391" s="13">
        <v>1</v>
      </c>
      <c r="G391" s="17">
        <f>SUM(H389:H390)</f>
        <v>171.97</v>
      </c>
      <c r="H391" s="17">
        <f>ROUND(E391*G391,2)</f>
        <v>171.97</v>
      </c>
    </row>
    <row r="392" spans="1:8" ht="0.95" customHeight="1" x14ac:dyDescent="0.25">
      <c r="A392" s="18"/>
      <c r="B392" s="18"/>
      <c r="C392" s="18"/>
      <c r="D392" s="28"/>
      <c r="E392" s="18"/>
      <c r="G392" s="18"/>
      <c r="H392" s="18"/>
    </row>
    <row r="393" spans="1:8" x14ac:dyDescent="0.25">
      <c r="A393" s="16"/>
      <c r="B393" s="16"/>
      <c r="C393" s="16"/>
      <c r="D393" s="27" t="s">
        <v>473</v>
      </c>
      <c r="E393" s="13">
        <v>1</v>
      </c>
      <c r="G393" s="17">
        <f>H368+H377+H383+H388</f>
        <v>5621.65</v>
      </c>
      <c r="H393" s="17">
        <f>ROUND(E393*G393,2)</f>
        <v>5621.65</v>
      </c>
    </row>
    <row r="394" spans="1:8" ht="0.95" customHeight="1" x14ac:dyDescent="0.25">
      <c r="A394" s="18"/>
      <c r="B394" s="18"/>
      <c r="C394" s="18"/>
      <c r="D394" s="28"/>
      <c r="E394" s="18"/>
      <c r="G394" s="18"/>
      <c r="H394" s="18"/>
    </row>
    <row r="395" spans="1:8" x14ac:dyDescent="0.25">
      <c r="A395" s="8" t="s">
        <v>474</v>
      </c>
      <c r="B395" s="8" t="s">
        <v>10</v>
      </c>
      <c r="C395" s="8" t="s">
        <v>11</v>
      </c>
      <c r="D395" s="25" t="s">
        <v>475</v>
      </c>
      <c r="E395" s="9">
        <f>E428</f>
        <v>1</v>
      </c>
      <c r="G395" s="10">
        <f>G428</f>
        <v>18033.419999999998</v>
      </c>
      <c r="H395" s="10">
        <f>H428</f>
        <v>18033.419999999998</v>
      </c>
    </row>
    <row r="396" spans="1:8" x14ac:dyDescent="0.25">
      <c r="A396" s="20" t="s">
        <v>476</v>
      </c>
      <c r="B396" s="20" t="s">
        <v>10</v>
      </c>
      <c r="C396" s="20" t="s">
        <v>11</v>
      </c>
      <c r="D396" s="29" t="s">
        <v>477</v>
      </c>
      <c r="E396" s="21">
        <f>E400</f>
        <v>1</v>
      </c>
      <c r="G396" s="22">
        <f>G400</f>
        <v>9631.65</v>
      </c>
      <c r="H396" s="22">
        <f>H400</f>
        <v>9631.65</v>
      </c>
    </row>
    <row r="397" spans="1:8" x14ac:dyDescent="0.25">
      <c r="A397" s="11" t="s">
        <v>478</v>
      </c>
      <c r="B397" s="12" t="s">
        <v>16</v>
      </c>
      <c r="C397" s="12" t="s">
        <v>30</v>
      </c>
      <c r="D397" s="26" t="s">
        <v>479</v>
      </c>
      <c r="E397" s="13">
        <v>35</v>
      </c>
      <c r="F397" s="33">
        <v>24.18</v>
      </c>
      <c r="G397" s="14">
        <f>ROUND(1.06*F397,2)</f>
        <v>25.63</v>
      </c>
      <c r="H397" s="15">
        <f>ROUND(E397*G397,2)</f>
        <v>897.05</v>
      </c>
    </row>
    <row r="398" spans="1:8" x14ac:dyDescent="0.25">
      <c r="A398" s="11" t="s">
        <v>480</v>
      </c>
      <c r="B398" s="12" t="s">
        <v>16</v>
      </c>
      <c r="C398" s="12" t="s">
        <v>30</v>
      </c>
      <c r="D398" s="26" t="s">
        <v>481</v>
      </c>
      <c r="E398" s="13">
        <v>35</v>
      </c>
      <c r="F398" s="33">
        <v>98.99</v>
      </c>
      <c r="G398" s="14">
        <f t="shared" ref="G398:G399" si="56">ROUND(1.06*F398,2)</f>
        <v>104.93</v>
      </c>
      <c r="H398" s="15">
        <f t="shared" ref="H398:H399" si="57">ROUND(E398*G398,2)</f>
        <v>3672.55</v>
      </c>
    </row>
    <row r="399" spans="1:8" x14ac:dyDescent="0.25">
      <c r="A399" s="11" t="s">
        <v>482</v>
      </c>
      <c r="B399" s="12" t="s">
        <v>16</v>
      </c>
      <c r="C399" s="12" t="s">
        <v>30</v>
      </c>
      <c r="D399" s="26" t="s">
        <v>483</v>
      </c>
      <c r="E399" s="13">
        <v>35</v>
      </c>
      <c r="F399" s="33">
        <v>136.44</v>
      </c>
      <c r="G399" s="14">
        <f t="shared" si="56"/>
        <v>144.63</v>
      </c>
      <c r="H399" s="15">
        <f t="shared" si="57"/>
        <v>5062.05</v>
      </c>
    </row>
    <row r="400" spans="1:8" x14ac:dyDescent="0.25">
      <c r="A400" s="16"/>
      <c r="B400" s="16"/>
      <c r="C400" s="16"/>
      <c r="D400" s="27" t="s">
        <v>484</v>
      </c>
      <c r="E400" s="13">
        <v>1</v>
      </c>
      <c r="G400" s="17">
        <f>SUM(H397:H399)</f>
        <v>9631.65</v>
      </c>
      <c r="H400" s="17">
        <f>ROUND(E400*G400,2)</f>
        <v>9631.65</v>
      </c>
    </row>
    <row r="401" spans="1:8" ht="0.95" customHeight="1" x14ac:dyDescent="0.25">
      <c r="A401" s="18"/>
      <c r="B401" s="18"/>
      <c r="C401" s="18"/>
      <c r="D401" s="28"/>
      <c r="E401" s="18"/>
      <c r="F401" s="35"/>
      <c r="G401" s="18"/>
      <c r="H401" s="18"/>
    </row>
    <row r="402" spans="1:8" x14ac:dyDescent="0.25">
      <c r="A402" s="20" t="s">
        <v>485</v>
      </c>
      <c r="B402" s="20" t="s">
        <v>10</v>
      </c>
      <c r="C402" s="20" t="s">
        <v>11</v>
      </c>
      <c r="D402" s="29" t="s">
        <v>486</v>
      </c>
      <c r="E402" s="21">
        <f>E406</f>
        <v>1</v>
      </c>
      <c r="G402" s="22">
        <f>G406</f>
        <v>5191.5600000000004</v>
      </c>
      <c r="H402" s="22">
        <f>H406</f>
        <v>5191.5600000000004</v>
      </c>
    </row>
    <row r="403" spans="1:8" x14ac:dyDescent="0.25">
      <c r="A403" s="11" t="s">
        <v>487</v>
      </c>
      <c r="B403" s="12" t="s">
        <v>16</v>
      </c>
      <c r="C403" s="12" t="s">
        <v>488</v>
      </c>
      <c r="D403" s="26" t="s">
        <v>489</v>
      </c>
      <c r="E403" s="13">
        <v>9</v>
      </c>
      <c r="F403" s="33">
        <v>159.6</v>
      </c>
      <c r="G403" s="14">
        <f>ROUND(1.06*F403,2)</f>
        <v>169.18</v>
      </c>
      <c r="H403" s="15">
        <f>ROUND(E403*G403,2)</f>
        <v>1522.62</v>
      </c>
    </row>
    <row r="404" spans="1:8" x14ac:dyDescent="0.25">
      <c r="A404" s="11" t="s">
        <v>490</v>
      </c>
      <c r="B404" s="12" t="s">
        <v>16</v>
      </c>
      <c r="C404" s="12" t="s">
        <v>488</v>
      </c>
      <c r="D404" s="26" t="s">
        <v>491</v>
      </c>
      <c r="E404" s="13">
        <v>9</v>
      </c>
      <c r="F404" s="33">
        <v>192.82</v>
      </c>
      <c r="G404" s="14">
        <f t="shared" ref="G404:G405" si="58">ROUND(1.06*F404,2)</f>
        <v>204.39</v>
      </c>
      <c r="H404" s="15">
        <f t="shared" ref="H404:H405" si="59">ROUND(E404*G404,2)</f>
        <v>1839.51</v>
      </c>
    </row>
    <row r="405" spans="1:8" x14ac:dyDescent="0.25">
      <c r="A405" s="11" t="s">
        <v>492</v>
      </c>
      <c r="B405" s="12" t="s">
        <v>16</v>
      </c>
      <c r="C405" s="12" t="s">
        <v>488</v>
      </c>
      <c r="D405" s="26" t="s">
        <v>493</v>
      </c>
      <c r="E405" s="13">
        <v>9</v>
      </c>
      <c r="F405" s="33">
        <v>191.76</v>
      </c>
      <c r="G405" s="14">
        <f t="shared" si="58"/>
        <v>203.27</v>
      </c>
      <c r="H405" s="15">
        <f t="shared" si="59"/>
        <v>1829.43</v>
      </c>
    </row>
    <row r="406" spans="1:8" x14ac:dyDescent="0.25">
      <c r="A406" s="16"/>
      <c r="B406" s="16"/>
      <c r="C406" s="16"/>
      <c r="D406" s="27" t="s">
        <v>494</v>
      </c>
      <c r="E406" s="13">
        <v>1</v>
      </c>
      <c r="G406" s="17">
        <f>SUM(H403:H405)</f>
        <v>5191.5600000000004</v>
      </c>
      <c r="H406" s="17">
        <f>ROUND(E406*G406,2)</f>
        <v>5191.5600000000004</v>
      </c>
    </row>
    <row r="407" spans="1:8" ht="0.95" customHeight="1" x14ac:dyDescent="0.25">
      <c r="A407" s="18"/>
      <c r="B407" s="18"/>
      <c r="C407" s="18"/>
      <c r="D407" s="28"/>
      <c r="E407" s="18"/>
      <c r="G407" s="18"/>
      <c r="H407" s="18"/>
    </row>
    <row r="408" spans="1:8" x14ac:dyDescent="0.25">
      <c r="A408" s="20" t="s">
        <v>495</v>
      </c>
      <c r="B408" s="20" t="s">
        <v>10</v>
      </c>
      <c r="C408" s="20" t="s">
        <v>11</v>
      </c>
      <c r="D408" s="29" t="s">
        <v>496</v>
      </c>
      <c r="E408" s="21">
        <f>E420</f>
        <v>1</v>
      </c>
      <c r="G408" s="22">
        <f>G420</f>
        <v>499.19</v>
      </c>
      <c r="H408" s="22">
        <f>H420</f>
        <v>499.19</v>
      </c>
    </row>
    <row r="409" spans="1:8" x14ac:dyDescent="0.25">
      <c r="A409" s="11" t="s">
        <v>497</v>
      </c>
      <c r="B409" s="12" t="s">
        <v>16</v>
      </c>
      <c r="C409" s="12" t="s">
        <v>23</v>
      </c>
      <c r="D409" s="26" t="s">
        <v>498</v>
      </c>
      <c r="E409" s="13">
        <v>15</v>
      </c>
      <c r="F409" s="33">
        <v>3.86</v>
      </c>
      <c r="G409" s="14">
        <f>ROUND(1.06*F409,2)</f>
        <v>4.09</v>
      </c>
      <c r="H409" s="15">
        <f>ROUND(E409*G409,2)</f>
        <v>61.35</v>
      </c>
    </row>
    <row r="410" spans="1:8" x14ac:dyDescent="0.25">
      <c r="A410" s="11" t="s">
        <v>499</v>
      </c>
      <c r="B410" s="12" t="s">
        <v>16</v>
      </c>
      <c r="C410" s="12" t="s">
        <v>23</v>
      </c>
      <c r="D410" s="26" t="s">
        <v>500</v>
      </c>
      <c r="E410" s="13">
        <v>2</v>
      </c>
      <c r="F410" s="33">
        <v>13.83</v>
      </c>
      <c r="G410" s="14">
        <f t="shared" ref="G410:G419" si="60">ROUND(1.06*F410,2)</f>
        <v>14.66</v>
      </c>
      <c r="H410" s="15">
        <f t="shared" ref="H410:H419" si="61">ROUND(E410*G410,2)</f>
        <v>29.32</v>
      </c>
    </row>
    <row r="411" spans="1:8" x14ac:dyDescent="0.25">
      <c r="A411" s="11" t="s">
        <v>501</v>
      </c>
      <c r="B411" s="12" t="s">
        <v>16</v>
      </c>
      <c r="C411" s="12" t="s">
        <v>23</v>
      </c>
      <c r="D411" s="26" t="s">
        <v>502</v>
      </c>
      <c r="E411" s="13">
        <v>1</v>
      </c>
      <c r="F411" s="33">
        <v>7.07</v>
      </c>
      <c r="G411" s="14">
        <f t="shared" si="60"/>
        <v>7.49</v>
      </c>
      <c r="H411" s="15">
        <f t="shared" si="61"/>
        <v>7.49</v>
      </c>
    </row>
    <row r="412" spans="1:8" x14ac:dyDescent="0.25">
      <c r="A412" s="11" t="s">
        <v>503</v>
      </c>
      <c r="B412" s="12" t="s">
        <v>16</v>
      </c>
      <c r="C412" s="12" t="s">
        <v>23</v>
      </c>
      <c r="D412" s="26" t="s">
        <v>504</v>
      </c>
      <c r="E412" s="13">
        <v>1</v>
      </c>
      <c r="F412" s="33">
        <v>6.65</v>
      </c>
      <c r="G412" s="14">
        <f t="shared" si="60"/>
        <v>7.05</v>
      </c>
      <c r="H412" s="15">
        <f t="shared" si="61"/>
        <v>7.05</v>
      </c>
    </row>
    <row r="413" spans="1:8" x14ac:dyDescent="0.25">
      <c r="A413" s="11" t="s">
        <v>505</v>
      </c>
      <c r="B413" s="12" t="s">
        <v>16</v>
      </c>
      <c r="C413" s="12" t="s">
        <v>23</v>
      </c>
      <c r="D413" s="26" t="s">
        <v>506</v>
      </c>
      <c r="E413" s="13">
        <v>2</v>
      </c>
      <c r="F413" s="33">
        <v>6</v>
      </c>
      <c r="G413" s="14">
        <f t="shared" si="60"/>
        <v>6.36</v>
      </c>
      <c r="H413" s="15">
        <f t="shared" si="61"/>
        <v>12.72</v>
      </c>
    </row>
    <row r="414" spans="1:8" x14ac:dyDescent="0.25">
      <c r="A414" s="11" t="s">
        <v>507</v>
      </c>
      <c r="B414" s="12" t="s">
        <v>16</v>
      </c>
      <c r="C414" s="12" t="s">
        <v>23</v>
      </c>
      <c r="D414" s="26" t="s">
        <v>508</v>
      </c>
      <c r="E414" s="13">
        <v>15</v>
      </c>
      <c r="F414" s="33">
        <v>15.66</v>
      </c>
      <c r="G414" s="14">
        <f t="shared" si="60"/>
        <v>16.600000000000001</v>
      </c>
      <c r="H414" s="15">
        <f t="shared" si="61"/>
        <v>249</v>
      </c>
    </row>
    <row r="415" spans="1:8" x14ac:dyDescent="0.25">
      <c r="A415" s="11" t="s">
        <v>509</v>
      </c>
      <c r="B415" s="12" t="s">
        <v>16</v>
      </c>
      <c r="C415" s="12" t="s">
        <v>23</v>
      </c>
      <c r="D415" s="26" t="s">
        <v>510</v>
      </c>
      <c r="E415" s="13">
        <v>3</v>
      </c>
      <c r="F415" s="33">
        <v>9.3800000000000008</v>
      </c>
      <c r="G415" s="14">
        <f t="shared" si="60"/>
        <v>9.94</v>
      </c>
      <c r="H415" s="15">
        <f t="shared" si="61"/>
        <v>29.82</v>
      </c>
    </row>
    <row r="416" spans="1:8" x14ac:dyDescent="0.25">
      <c r="A416" s="11" t="s">
        <v>511</v>
      </c>
      <c r="B416" s="12" t="s">
        <v>16</v>
      </c>
      <c r="C416" s="12" t="s">
        <v>23</v>
      </c>
      <c r="D416" s="26" t="s">
        <v>512</v>
      </c>
      <c r="E416" s="13">
        <v>1</v>
      </c>
      <c r="F416" s="33">
        <v>28.75</v>
      </c>
      <c r="G416" s="14">
        <f t="shared" si="60"/>
        <v>30.48</v>
      </c>
      <c r="H416" s="15">
        <f t="shared" si="61"/>
        <v>30.48</v>
      </c>
    </row>
    <row r="417" spans="1:8" x14ac:dyDescent="0.25">
      <c r="A417" s="11" t="s">
        <v>513</v>
      </c>
      <c r="B417" s="12" t="s">
        <v>16</v>
      </c>
      <c r="C417" s="12" t="s">
        <v>23</v>
      </c>
      <c r="D417" s="26" t="s">
        <v>514</v>
      </c>
      <c r="E417" s="13">
        <v>1</v>
      </c>
      <c r="F417" s="33">
        <v>9.92</v>
      </c>
      <c r="G417" s="14">
        <f t="shared" si="60"/>
        <v>10.52</v>
      </c>
      <c r="H417" s="15">
        <f t="shared" si="61"/>
        <v>10.52</v>
      </c>
    </row>
    <row r="418" spans="1:8" x14ac:dyDescent="0.25">
      <c r="A418" s="11" t="s">
        <v>515</v>
      </c>
      <c r="B418" s="12" t="s">
        <v>16</v>
      </c>
      <c r="C418" s="12" t="s">
        <v>23</v>
      </c>
      <c r="D418" s="26" t="s">
        <v>516</v>
      </c>
      <c r="E418" s="13">
        <v>2</v>
      </c>
      <c r="F418" s="33">
        <v>15.85</v>
      </c>
      <c r="G418" s="14">
        <f t="shared" si="60"/>
        <v>16.8</v>
      </c>
      <c r="H418" s="15">
        <f t="shared" si="61"/>
        <v>33.6</v>
      </c>
    </row>
    <row r="419" spans="1:8" x14ac:dyDescent="0.25">
      <c r="A419" s="11" t="s">
        <v>517</v>
      </c>
      <c r="B419" s="12" t="s">
        <v>16</v>
      </c>
      <c r="C419" s="12" t="s">
        <v>23</v>
      </c>
      <c r="D419" s="26" t="s">
        <v>518</v>
      </c>
      <c r="E419" s="13">
        <v>2</v>
      </c>
      <c r="F419" s="33">
        <v>13.13</v>
      </c>
      <c r="G419" s="14">
        <f t="shared" si="60"/>
        <v>13.92</v>
      </c>
      <c r="H419" s="15">
        <f t="shared" si="61"/>
        <v>27.84</v>
      </c>
    </row>
    <row r="420" spans="1:8" x14ac:dyDescent="0.25">
      <c r="A420" s="16"/>
      <c r="B420" s="16"/>
      <c r="C420" s="16"/>
      <c r="D420" s="27" t="s">
        <v>519</v>
      </c>
      <c r="E420" s="13">
        <v>1</v>
      </c>
      <c r="G420" s="17">
        <f>SUM(H409:H419)</f>
        <v>499.19</v>
      </c>
      <c r="H420" s="17">
        <f>ROUND(E420*G420,2)</f>
        <v>499.19</v>
      </c>
    </row>
    <row r="421" spans="1:8" ht="0.95" customHeight="1" x14ac:dyDescent="0.25">
      <c r="A421" s="18"/>
      <c r="B421" s="18"/>
      <c r="C421" s="18"/>
      <c r="D421" s="28"/>
      <c r="E421" s="18"/>
      <c r="G421" s="18"/>
      <c r="H421" s="18"/>
    </row>
    <row r="422" spans="1:8" x14ac:dyDescent="0.25">
      <c r="A422" s="20" t="s">
        <v>520</v>
      </c>
      <c r="B422" s="20" t="s">
        <v>10</v>
      </c>
      <c r="C422" s="20" t="s">
        <v>11</v>
      </c>
      <c r="D422" s="29" t="s">
        <v>521</v>
      </c>
      <c r="E422" s="21">
        <f>E426</f>
        <v>1</v>
      </c>
      <c r="G422" s="22">
        <f>G426</f>
        <v>2711.02</v>
      </c>
      <c r="H422" s="22">
        <f>H426</f>
        <v>2711.02</v>
      </c>
    </row>
    <row r="423" spans="1:8" x14ac:dyDescent="0.25">
      <c r="A423" s="11" t="s">
        <v>522</v>
      </c>
      <c r="B423" s="12" t="s">
        <v>16</v>
      </c>
      <c r="C423" s="12" t="s">
        <v>523</v>
      </c>
      <c r="D423" s="26" t="s">
        <v>524</v>
      </c>
      <c r="E423" s="13">
        <v>24</v>
      </c>
      <c r="F423" s="33">
        <v>43.07</v>
      </c>
      <c r="G423" s="14">
        <f>ROUND(1.06*F423,2)</f>
        <v>45.65</v>
      </c>
      <c r="H423" s="15">
        <f>ROUND(E423*G423,2)</f>
        <v>1095.5999999999999</v>
      </c>
    </row>
    <row r="424" spans="1:8" x14ac:dyDescent="0.25">
      <c r="A424" s="11" t="s">
        <v>525</v>
      </c>
      <c r="B424" s="12" t="s">
        <v>16</v>
      </c>
      <c r="C424" s="12" t="s">
        <v>523</v>
      </c>
      <c r="D424" s="26" t="s">
        <v>526</v>
      </c>
      <c r="E424" s="13">
        <v>24</v>
      </c>
      <c r="F424" s="33">
        <v>20.59</v>
      </c>
      <c r="G424" s="14">
        <f t="shared" ref="G424:G425" si="62">ROUND(1.06*F424,2)</f>
        <v>21.83</v>
      </c>
      <c r="H424" s="15">
        <f t="shared" ref="H424:H425" si="63">ROUND(E424*G424,2)</f>
        <v>523.91999999999996</v>
      </c>
    </row>
    <row r="425" spans="1:8" x14ac:dyDescent="0.25">
      <c r="A425" s="11" t="s">
        <v>527</v>
      </c>
      <c r="B425" s="12" t="s">
        <v>16</v>
      </c>
      <c r="C425" s="12" t="s">
        <v>523</v>
      </c>
      <c r="D425" s="26" t="s">
        <v>528</v>
      </c>
      <c r="E425" s="13">
        <v>50</v>
      </c>
      <c r="F425" s="33">
        <v>20.59</v>
      </c>
      <c r="G425" s="14">
        <f t="shared" si="62"/>
        <v>21.83</v>
      </c>
      <c r="H425" s="15">
        <f t="shared" si="63"/>
        <v>1091.5</v>
      </c>
    </row>
    <row r="426" spans="1:8" x14ac:dyDescent="0.25">
      <c r="A426" s="16"/>
      <c r="B426" s="16"/>
      <c r="C426" s="16"/>
      <c r="D426" s="27" t="s">
        <v>529</v>
      </c>
      <c r="E426" s="13">
        <v>1</v>
      </c>
      <c r="G426" s="17">
        <f>SUM(H423:H425)</f>
        <v>2711.02</v>
      </c>
      <c r="H426" s="17">
        <f>ROUND(E426*G426,2)</f>
        <v>2711.02</v>
      </c>
    </row>
    <row r="427" spans="1:8" ht="0.95" customHeight="1" x14ac:dyDescent="0.25">
      <c r="A427" s="18"/>
      <c r="B427" s="18"/>
      <c r="C427" s="18"/>
      <c r="D427" s="28"/>
      <c r="E427" s="18"/>
      <c r="G427" s="18"/>
      <c r="H427" s="18"/>
    </row>
    <row r="428" spans="1:8" x14ac:dyDescent="0.25">
      <c r="A428" s="16"/>
      <c r="B428" s="16"/>
      <c r="C428" s="16"/>
      <c r="D428" s="27" t="s">
        <v>530</v>
      </c>
      <c r="E428" s="13">
        <v>1</v>
      </c>
      <c r="G428" s="17">
        <f>H396+H402+H408+H422</f>
        <v>18033.419999999998</v>
      </c>
      <c r="H428" s="17">
        <f>ROUND(E428*G428,2)</f>
        <v>18033.419999999998</v>
      </c>
    </row>
    <row r="429" spans="1:8" ht="0.95" customHeight="1" x14ac:dyDescent="0.25">
      <c r="A429" s="18"/>
      <c r="B429" s="18"/>
      <c r="C429" s="18"/>
      <c r="D429" s="28"/>
      <c r="E429" s="18"/>
      <c r="G429" s="18"/>
      <c r="H429" s="18"/>
    </row>
    <row r="430" spans="1:8" x14ac:dyDescent="0.25">
      <c r="A430" s="16"/>
      <c r="B430" s="16"/>
      <c r="C430" s="16"/>
      <c r="D430" s="27" t="s">
        <v>531</v>
      </c>
      <c r="E430" s="19">
        <v>1</v>
      </c>
      <c r="G430" s="17">
        <f>H349+H367+H395</f>
        <v>26628.31</v>
      </c>
      <c r="H430" s="17">
        <f>ROUND(E430*G430,2)</f>
        <v>26628.31</v>
      </c>
    </row>
    <row r="431" spans="1:8" ht="0.95" customHeight="1" x14ac:dyDescent="0.25">
      <c r="A431" s="18"/>
      <c r="B431" s="18"/>
      <c r="C431" s="18"/>
      <c r="D431" s="28"/>
      <c r="E431" s="18"/>
      <c r="G431" s="18"/>
      <c r="H431" s="18"/>
    </row>
    <row r="432" spans="1:8" x14ac:dyDescent="0.25">
      <c r="A432" s="5" t="s">
        <v>532</v>
      </c>
      <c r="B432" s="5" t="s">
        <v>10</v>
      </c>
      <c r="C432" s="5" t="s">
        <v>11</v>
      </c>
      <c r="D432" s="24" t="s">
        <v>533</v>
      </c>
      <c r="E432" s="6">
        <f>E435</f>
        <v>1</v>
      </c>
      <c r="G432" s="7">
        <f>G435</f>
        <v>2625.02</v>
      </c>
      <c r="H432" s="7">
        <f>H435</f>
        <v>2625.02</v>
      </c>
    </row>
    <row r="433" spans="1:8" x14ac:dyDescent="0.25">
      <c r="A433" s="11" t="s">
        <v>534</v>
      </c>
      <c r="B433" s="12" t="s">
        <v>16</v>
      </c>
      <c r="C433" s="12" t="s">
        <v>23</v>
      </c>
      <c r="D433" s="26" t="s">
        <v>535</v>
      </c>
      <c r="E433" s="13">
        <v>1</v>
      </c>
      <c r="F433" s="33">
        <v>680</v>
      </c>
      <c r="G433" s="14">
        <f>ROUND(1.06*F433,2)</f>
        <v>720.8</v>
      </c>
      <c r="H433" s="15">
        <f>ROUND(E433*G433,2)</f>
        <v>720.8</v>
      </c>
    </row>
    <row r="434" spans="1:8" x14ac:dyDescent="0.25">
      <c r="A434" s="11" t="s">
        <v>536</v>
      </c>
      <c r="B434" s="12" t="s">
        <v>16</v>
      </c>
      <c r="C434" s="12" t="s">
        <v>488</v>
      </c>
      <c r="D434" s="26" t="s">
        <v>537</v>
      </c>
      <c r="E434" s="13">
        <v>9</v>
      </c>
      <c r="F434" s="33">
        <v>199.6</v>
      </c>
      <c r="G434" s="14">
        <f>ROUND(1.06*F434,2)</f>
        <v>211.58</v>
      </c>
      <c r="H434" s="15">
        <f>ROUND(E434*G434,2)</f>
        <v>1904.22</v>
      </c>
    </row>
    <row r="435" spans="1:8" x14ac:dyDescent="0.25">
      <c r="A435" s="16"/>
      <c r="B435" s="16"/>
      <c r="C435" s="16"/>
      <c r="D435" s="27" t="s">
        <v>538</v>
      </c>
      <c r="E435" s="19">
        <v>1</v>
      </c>
      <c r="G435" s="17">
        <f>SUM(H433:H434)</f>
        <v>2625.02</v>
      </c>
      <c r="H435" s="17">
        <f>ROUND(E435*G435,2)</f>
        <v>2625.02</v>
      </c>
    </row>
    <row r="436" spans="1:8" ht="0.95" customHeight="1" x14ac:dyDescent="0.25">
      <c r="A436" s="18"/>
      <c r="B436" s="18"/>
      <c r="C436" s="18"/>
      <c r="D436" s="28"/>
      <c r="E436" s="18"/>
      <c r="G436" s="18"/>
      <c r="H436" s="18"/>
    </row>
    <row r="437" spans="1:8" x14ac:dyDescent="0.25">
      <c r="A437" s="5" t="s">
        <v>539</v>
      </c>
      <c r="B437" s="5" t="s">
        <v>10</v>
      </c>
      <c r="C437" s="5" t="s">
        <v>11</v>
      </c>
      <c r="D437" s="24" t="s">
        <v>540</v>
      </c>
      <c r="E437" s="6">
        <f>E442</f>
        <v>1</v>
      </c>
      <c r="G437" s="7">
        <f>G442</f>
        <v>12980.76</v>
      </c>
      <c r="H437" s="7">
        <f>H442</f>
        <v>12980.76</v>
      </c>
    </row>
    <row r="438" spans="1:8" ht="22.5" x14ac:dyDescent="0.25">
      <c r="A438" s="11" t="s">
        <v>541</v>
      </c>
      <c r="B438" s="12" t="s">
        <v>16</v>
      </c>
      <c r="C438" s="12" t="s">
        <v>23</v>
      </c>
      <c r="D438" s="26" t="s">
        <v>542</v>
      </c>
      <c r="E438" s="13">
        <v>1</v>
      </c>
      <c r="F438" s="33">
        <v>4500</v>
      </c>
      <c r="G438" s="14">
        <f>ROUND(1.06*F438,2)</f>
        <v>4770</v>
      </c>
      <c r="H438" s="15">
        <f>ROUND(E438*G438,2)</f>
        <v>4770</v>
      </c>
    </row>
    <row r="439" spans="1:8" x14ac:dyDescent="0.25">
      <c r="A439" s="11" t="s">
        <v>543</v>
      </c>
      <c r="B439" s="12" t="s">
        <v>16</v>
      </c>
      <c r="C439" s="12" t="s">
        <v>23</v>
      </c>
      <c r="D439" s="26" t="s">
        <v>544</v>
      </c>
      <c r="E439" s="13">
        <v>1</v>
      </c>
      <c r="F439" s="33">
        <v>1780</v>
      </c>
      <c r="G439" s="14">
        <f t="shared" ref="G439:G441" si="64">ROUND(1.06*F439,2)</f>
        <v>1886.8</v>
      </c>
      <c r="H439" s="15">
        <f t="shared" ref="H439:H441" si="65">ROUND(E439*G439,2)</f>
        <v>1886.8</v>
      </c>
    </row>
    <row r="440" spans="1:8" x14ac:dyDescent="0.25">
      <c r="A440" s="11" t="s">
        <v>545</v>
      </c>
      <c r="B440" s="12" t="s">
        <v>16</v>
      </c>
      <c r="C440" s="12" t="s">
        <v>23</v>
      </c>
      <c r="D440" s="26" t="s">
        <v>546</v>
      </c>
      <c r="E440" s="13">
        <v>4</v>
      </c>
      <c r="F440" s="33">
        <v>1360</v>
      </c>
      <c r="G440" s="14">
        <f t="shared" si="64"/>
        <v>1441.6</v>
      </c>
      <c r="H440" s="15">
        <f t="shared" si="65"/>
        <v>5766.4</v>
      </c>
    </row>
    <row r="441" spans="1:8" ht="22.5" x14ac:dyDescent="0.25">
      <c r="A441" s="11" t="s">
        <v>547</v>
      </c>
      <c r="B441" s="12" t="s">
        <v>16</v>
      </c>
      <c r="C441" s="12" t="s">
        <v>23</v>
      </c>
      <c r="D441" s="26" t="s">
        <v>548</v>
      </c>
      <c r="E441" s="13">
        <v>1</v>
      </c>
      <c r="F441" s="33">
        <v>526</v>
      </c>
      <c r="G441" s="14">
        <f t="shared" si="64"/>
        <v>557.55999999999995</v>
      </c>
      <c r="H441" s="15">
        <f t="shared" si="65"/>
        <v>557.55999999999995</v>
      </c>
    </row>
    <row r="442" spans="1:8" x14ac:dyDescent="0.25">
      <c r="A442" s="16"/>
      <c r="B442" s="16"/>
      <c r="C442" s="16"/>
      <c r="D442" s="27" t="s">
        <v>549</v>
      </c>
      <c r="E442" s="19">
        <v>1</v>
      </c>
      <c r="G442" s="17">
        <f>SUM(H438:H441)</f>
        <v>12980.76</v>
      </c>
      <c r="H442" s="17">
        <f>ROUND(E442*G442,2)</f>
        <v>12980.76</v>
      </c>
    </row>
    <row r="443" spans="1:8" ht="0.95" customHeight="1" x14ac:dyDescent="0.25">
      <c r="A443" s="18"/>
      <c r="B443" s="18"/>
      <c r="C443" s="18"/>
      <c r="D443" s="28"/>
      <c r="E443" s="18"/>
      <c r="G443" s="18"/>
      <c r="H443" s="18"/>
    </row>
    <row r="444" spans="1:8" x14ac:dyDescent="0.25">
      <c r="A444" s="16"/>
      <c r="B444" s="16"/>
      <c r="C444" s="16"/>
      <c r="D444" s="27" t="s">
        <v>550</v>
      </c>
      <c r="E444" s="19">
        <v>1</v>
      </c>
      <c r="G444" s="17">
        <f>H4+H124+H199+H271+H334+H348+H432+H437</f>
        <v>1576796.78</v>
      </c>
      <c r="H444" s="17">
        <f>ROUND(E444*G444,2)</f>
        <v>1576796.78</v>
      </c>
    </row>
    <row r="445" spans="1:8" ht="0.95" customHeight="1" x14ac:dyDescent="0.25">
      <c r="A445" s="18"/>
      <c r="B445" s="18"/>
      <c r="C445" s="18"/>
      <c r="D445" s="28"/>
      <c r="E445" s="18"/>
      <c r="F445" s="35"/>
      <c r="G445" s="18"/>
      <c r="H445" s="18"/>
    </row>
  </sheetData>
  <dataValidations disablePrompts="1" count="1">
    <dataValidation type="list" allowBlank="1" showInputMessage="1" showErrorMessage="1" sqref="B4:B445" xr:uid="{6F0F086B-5E3F-4D8B-8D68-7CABC9FE0C23}">
      <formula1>"Capítulo,Partida,Mano de obra,Maquinaria,Material,Otros,Tarea,"</formula1>
    </dataValidation>
  </dataValidations>
  <pageMargins left="0.39370078740157483" right="0.70866141732283472" top="0.39370078740157483" bottom="0.39370078740157483" header="0.39370078740157483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 Borderías Blasco</dc:creator>
  <cp:lastModifiedBy>Sonia Borderías Blasco</cp:lastModifiedBy>
  <cp:lastPrinted>2025-04-03T09:09:35Z</cp:lastPrinted>
  <dcterms:created xsi:type="dcterms:W3CDTF">2025-04-03T08:39:53Z</dcterms:created>
  <dcterms:modified xsi:type="dcterms:W3CDTF">2025-04-03T09:49:24Z</dcterms:modified>
</cp:coreProperties>
</file>