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metromadrid.net\estamentos\Area Sistemas de Informacion\Gestion\GESTIÓN ACTI\Solicitudes\6000012394\"/>
    </mc:Choice>
  </mc:AlternateContent>
  <xr:revisionPtr revIDLastSave="0" documentId="13_ncr:1_{8D61D170-46B3-4C1A-983A-B4B76C572126}" xr6:coauthVersionLast="47" xr6:coauthVersionMax="47" xr10:uidLastSave="{00000000-0000-0000-0000-000000000000}"/>
  <bookViews>
    <workbookView xWindow="22930" yWindow="-110" windowWidth="23260" windowHeight="12460" xr2:uid="{3DCF875C-FCD9-4153-8AB0-202AE6585CDD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H3" i="1" s="1"/>
  <c r="G14" i="1"/>
  <c r="D3" i="1" s="1"/>
  <c r="F7" i="1"/>
  <c r="H4" i="1" l="1"/>
  <c r="H5" i="1"/>
  <c r="D5" i="1"/>
  <c r="D4" i="1"/>
  <c r="D6" i="1" s="1"/>
  <c r="H6" i="1" l="1"/>
  <c r="H7" i="1" s="1"/>
  <c r="H8" i="1" s="1"/>
  <c r="D7" i="1"/>
  <c r="D8" i="1" s="1"/>
</calcChain>
</file>

<file path=xl/sharedStrings.xml><?xml version="1.0" encoding="utf-8"?>
<sst xmlns="http://schemas.openxmlformats.org/spreadsheetml/2006/main" count="44" uniqueCount="40">
  <si>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</si>
  <si>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</si>
  <si>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</si>
  <si>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</si>
  <si>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</si>
  <si>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</si>
  <si>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</si>
  <si>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</si>
  <si>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</si>
  <si>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</si>
  <si>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</si>
  <si>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</si>
  <si>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</si>
  <si>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</si>
  <si>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</si>
  <si>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</si>
  <si>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</si>
  <si>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</si>
  <si>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</si>
  <si>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</si>
  <si>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</si>
  <si>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</si>
  <si>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</si>
  <si>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</si>
  <si>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</si>
  <si>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</si>
  <si>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</si>
  <si>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</si>
  <si>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</si>
  <si>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GTO</t>
  </si>
  <si>
    <t>SOPORTE GESTIÓN RIESGOS CIBERSEGURIDAD</t>
  </si>
  <si>
    <t>1.1</t>
  </si>
  <si>
    <t>SOP</t>
  </si>
  <si>
    <t>SOPORTE</t>
  </si>
  <si>
    <t>ITEM_1</t>
  </si>
  <si>
    <t>Técnico Senior</t>
  </si>
  <si>
    <t>Jornadas</t>
  </si>
  <si>
    <t>Campos a rellenar por Metro</t>
  </si>
  <si>
    <t>Campos a rellenar por el ofertante</t>
  </si>
  <si>
    <t>Campos calculados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</si>
</sst>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"/>
    <numFmt numFmtId="165" formatCode="_-* #,##0.00\ [$€-C0A]_-;\-* #,##0.00\ [$€-C0A]_-;_-* &quot;-&quot;??\ [$€-C0A]_-;_-@_-"/>
    <numFmt numFmtId="166" formatCode="#,##0.000"/>
    <numFmt numFmtId="167" formatCode="#,##0.000\ &quot;€&quot;;[Red]\-#,##0.000\ &quot;€&quot;"/>
    <numFmt numFmtId="168" formatCode="0.00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  <font>
      <b/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DDEBF7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4" fillId="4" borderId="0" xfId="0" applyFont="1" applyFill="1" applyAlignment="1">
      <alignment horizontal="left" vertical="top"/>
    </xf>
    <xf numFmtId="4" fontId="3" fillId="0" borderId="0" xfId="0" applyNumberFormat="1" applyFont="1"/>
    <xf numFmtId="164" fontId="3" fillId="0" borderId="0" xfId="0" applyNumberFormat="1" applyFont="1"/>
    <xf numFmtId="49" fontId="5" fillId="2" borderId="1" xfId="0" applyNumberFormat="1" applyFont="1" applyFill="1" applyBorder="1"/>
    <xf numFmtId="3" fontId="6" fillId="0" borderId="2" xfId="0" applyNumberFormat="1" applyFont="1" applyBorder="1"/>
    <xf numFmtId="4" fontId="6" fillId="3" borderId="2" xfId="0" applyNumberFormat="1" applyFont="1" applyFill="1" applyBorder="1"/>
    <xf numFmtId="165" fontId="3" fillId="0" borderId="0" xfId="0" applyNumberFormat="1" applyFont="1"/>
    <xf numFmtId="49" fontId="5" fillId="2" borderId="3" xfId="0" applyNumberFormat="1" applyFont="1" applyFill="1" applyBorder="1"/>
    <xf numFmtId="10" fontId="6" fillId="0" borderId="6" xfId="0" quotePrefix="1" applyNumberFormat="1" applyFont="1" applyBorder="1"/>
    <xf numFmtId="49" fontId="6" fillId="2" borderId="7" xfId="0" applyNumberFormat="1" applyFont="1" applyFill="1" applyBorder="1"/>
    <xf numFmtId="4" fontId="6" fillId="3" borderId="7" xfId="0" applyNumberFormat="1" applyFont="1" applyFill="1" applyBorder="1"/>
    <xf numFmtId="4" fontId="5" fillId="2" borderId="3" xfId="0" applyNumberFormat="1" applyFont="1" applyFill="1" applyBorder="1"/>
    <xf numFmtId="4" fontId="7" fillId="0" borderId="0" xfId="0" applyNumberFormat="1" applyFont="1"/>
    <xf numFmtId="49" fontId="5" fillId="2" borderId="8" xfId="0" applyNumberFormat="1" applyFont="1" applyFill="1" applyBorder="1"/>
    <xf numFmtId="9" fontId="6" fillId="0" borderId="6" xfId="0" quotePrefix="1" applyNumberFormat="1" applyFont="1" applyBorder="1"/>
    <xf numFmtId="4" fontId="5" fillId="2" borderId="8" xfId="0" applyNumberFormat="1" applyFont="1" applyFill="1" applyBorder="1"/>
    <xf numFmtId="9" fontId="6" fillId="3" borderId="6" xfId="0" quotePrefix="1" applyNumberFormat="1" applyFont="1" applyFill="1" applyBorder="1"/>
    <xf numFmtId="4" fontId="5" fillId="3" borderId="7" xfId="0" applyNumberFormat="1" applyFont="1" applyFill="1" applyBorder="1"/>
    <xf numFmtId="49" fontId="3" fillId="0" borderId="0" xfId="0" applyNumberFormat="1" applyFont="1"/>
    <xf numFmtId="49" fontId="6" fillId="0" borderId="0" xfId="0" applyNumberFormat="1" applyFont="1"/>
    <xf numFmtId="49" fontId="5" fillId="0" borderId="0" xfId="0" applyNumberFormat="1" applyFont="1"/>
    <xf numFmtId="4" fontId="6" fillId="0" borderId="0" xfId="0" applyNumberFormat="1" applyFont="1"/>
    <xf numFmtId="4" fontId="3" fillId="2" borderId="0" xfId="0" applyNumberFormat="1" applyFont="1" applyFill="1"/>
    <xf numFmtId="4" fontId="6" fillId="2" borderId="0" xfId="0" applyNumberFormat="1" applyFont="1" applyFill="1"/>
    <xf numFmtId="166" fontId="6" fillId="0" borderId="0" xfId="0" applyNumberFormat="1" applyFont="1"/>
    <xf numFmtId="9" fontId="6" fillId="0" borderId="0" xfId="1" applyFont="1" applyFill="1"/>
    <xf numFmtId="167" fontId="3" fillId="0" borderId="0" xfId="0" applyNumberFormat="1" applyFont="1"/>
    <xf numFmtId="168" fontId="3" fillId="0" borderId="0" xfId="0" applyNumberFormat="1" applyFont="1"/>
    <xf numFmtId="166" fontId="3" fillId="0" borderId="0" xfId="0" applyNumberFormat="1" applyFont="1"/>
    <xf numFmtId="0" fontId="4" fillId="4" borderId="0" xfId="0" applyFont="1" applyFill="1"/>
    <xf numFmtId="4" fontId="4" fillId="4" borderId="0" xfId="0" applyNumberFormat="1" applyFont="1" applyFill="1"/>
    <xf numFmtId="10" fontId="6" fillId="5" borderId="6" xfId="0" quotePrefix="1" applyNumberFormat="1" applyFont="1" applyFill="1" applyBorder="1" applyProtection="1">
      <protection locked="0"/>
    </xf>
    <xf numFmtId="4" fontId="6" fillId="5" borderId="0" xfId="0" applyNumberFormat="1" applyFont="1" applyFill="1"/>
    <xf numFmtId="4" fontId="6" fillId="5" borderId="0" xfId="0" applyNumberFormat="1" applyFont="1" applyFill="1" applyProtection="1">
      <protection locked="0"/>
    </xf>
    <xf numFmtId="0" fontId="2" fillId="0" borderId="0" xfId="0" applyFont="1"/>
    <xf numFmtId="164" fontId="2" fillId="5" borderId="0" xfId="0" applyNumberFormat="1" applyFont="1" applyFill="1" applyProtection="1">
      <protection locked="0"/>
    </xf>
    <xf numFmtId="4" fontId="2" fillId="4" borderId="0" xfId="0" applyNumberFormat="1" applyFont="1" applyFill="1"/>
    <xf numFmtId="0" fontId="4" fillId="4" borderId="3" xfId="0" applyFont="1" applyFill="1" applyBorder="1" applyAlignment="1">
      <alignment horizontal="center" vertical="top"/>
    </xf>
    <xf numFmtId="0" fontId="4" fillId="4" borderId="5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left" wrapText="1"/>
    </xf>
    <xf numFmtId="49" fontId="5" fillId="2" borderId="4" xfId="0" applyNumberFormat="1" applyFont="1" applyFill="1" applyBorder="1" applyAlignment="1">
      <alignment horizontal="left" wrapText="1"/>
    </xf>
    <xf numFmtId="49" fontId="5" fillId="2" borderId="5" xfId="0" applyNumberFormat="1" applyFont="1" applyFill="1" applyBorder="1" applyAlignment="1">
      <alignment horizontal="left" wrapText="1"/>
    </xf>
    <xf numFmtId="49" fontId="5" fillId="2" borderId="3" xfId="0" applyNumberFormat="1" applyFont="1" applyFill="1" applyBorder="1" applyAlignment="1">
      <alignment horizontal="left"/>
    </xf>
    <xf numFmtId="49" fontId="5" fillId="2" borderId="4" xfId="0" applyNumberFormat="1" applyFont="1" applyFill="1" applyBorder="1" applyAlignment="1">
      <alignment horizontal="left"/>
    </xf>
    <xf numFmtId="49" fontId="5" fillId="2" borderId="5" xfId="0" applyNumberFormat="1" applyFont="1" applyFill="1" applyBorder="1" applyAlignment="1">
      <alignment horizontal="left"/>
    </xf>
    <xf numFmtId="49" fontId="4" fillId="2" borderId="3" xfId="0" applyNumberFormat="1" applyFont="1" applyFill="1" applyBorder="1" applyAlignment="1">
      <alignment horizontal="left"/>
    </xf>
    <xf numFmtId="49" fontId="4" fillId="2" borderId="4" xfId="0" applyNumberFormat="1" applyFont="1" applyFill="1" applyBorder="1" applyAlignment="1">
      <alignment horizontal="left"/>
    </xf>
    <xf numFmtId="49" fontId="4" fillId="2" borderId="5" xfId="0" applyNumberFormat="1" applyFont="1" applyFill="1" applyBorder="1" applyAlignment="1">
      <alignment horizontal="lef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EDEDED"/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CD81ECC1-00FC-4951-83F9-19F2FD6266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94971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8901A-F66E-470A-98BC-0BB99CE71921}">
  <dimension ref="A1:M16"/>
  <sheetViews>
    <sheetView tabSelected="1" workbookViewId="0">
      <selection activeCell="F4" sqref="F4"/>
    </sheetView>
  </sheetViews>
  <sheetFormatPr baseColWidth="10" defaultColWidth="11.453125" defaultRowHeight="14.5" x14ac:dyDescent="0.35"/>
  <cols>
    <col min="1" max="1" width="28.36328125" style="1" customWidth="1"/>
    <col min="2" max="2" width="12.08984375" style="1" bestFit="1" customWidth="1"/>
    <col min="3" max="3" width="47.453125" style="1" bestFit="1" customWidth="1"/>
    <col min="4" max="4" width="18.6328125" style="1" customWidth="1"/>
    <col min="5" max="5" width="27.6328125" style="3" customWidth="1"/>
    <col min="6" max="6" width="18" style="3" bestFit="1" customWidth="1"/>
    <col min="7" max="7" width="22.54296875" style="4" customWidth="1"/>
    <col min="8" max="8" width="19.6328125" style="1" bestFit="1" customWidth="1"/>
    <col min="9" max="9" width="18.6328125" style="3" customWidth="1"/>
    <col min="10" max="10" width="13.90625" style="1" bestFit="1" customWidth="1"/>
    <col min="11" max="11" width="7.36328125" style="1" customWidth="1"/>
    <col min="12" max="12" width="13" style="1" bestFit="1" customWidth="1"/>
    <col min="13" max="16384" width="11.453125" style="1"/>
  </cols>
  <sheetData>
    <row r="1" spans="1:13" ht="15" thickBot="1" x14ac:dyDescent="0.4">
      <c r="D1" s="2" t="s">
        <v>0</v>
      </c>
      <c r="H1" s="41" t="s">
        <v>1</v>
      </c>
      <c r="I1" s="42"/>
      <c r="J1" s="43"/>
    </row>
    <row r="2" spans="1:13" ht="15" thickBot="1" x14ac:dyDescent="0.4">
      <c r="A2" s="5" t="s">
        <v>2</v>
      </c>
      <c r="B2" s="6">
        <v>1</v>
      </c>
    </row>
    <row r="3" spans="1:13" ht="15" customHeight="1" thickBot="1" x14ac:dyDescent="0.4">
      <c r="A3" s="41" t="s">
        <v>3</v>
      </c>
      <c r="B3" s="42"/>
      <c r="C3" s="43"/>
      <c r="D3" s="7">
        <f>SUM(G:G)</f>
        <v>277200</v>
      </c>
      <c r="E3" s="41" t="s">
        <v>4</v>
      </c>
      <c r="F3" s="42"/>
      <c r="G3" s="43"/>
      <c r="H3" s="7">
        <f>SUM(I:I)</f>
        <v>0</v>
      </c>
      <c r="J3" s="8"/>
    </row>
    <row r="4" spans="1:13" ht="15" customHeight="1" thickBot="1" x14ac:dyDescent="0.4">
      <c r="A4" s="9" t="s">
        <v>5</v>
      </c>
      <c r="B4" s="10">
        <v>0.06</v>
      </c>
      <c r="C4" s="11" t="s">
        <v>6</v>
      </c>
      <c r="D4" s="12">
        <f>ROUND($D$3*B4,2)</f>
        <v>16632</v>
      </c>
      <c r="E4" s="13" t="s">
        <v>7</v>
      </c>
      <c r="F4" s="33"/>
      <c r="G4" s="11" t="s">
        <v>6</v>
      </c>
      <c r="H4" s="12">
        <f>ROUND($H$3*F4,2)</f>
        <v>0</v>
      </c>
      <c r="J4" s="8"/>
    </row>
    <row r="5" spans="1:13" ht="15" thickBot="1" x14ac:dyDescent="0.4">
      <c r="A5" s="9" t="s">
        <v>8</v>
      </c>
      <c r="B5" s="10">
        <v>0.09</v>
      </c>
      <c r="C5" s="11" t="s">
        <v>9</v>
      </c>
      <c r="D5" s="12">
        <f>ROUND($D$3*B5,2)</f>
        <v>24948</v>
      </c>
      <c r="E5" s="13" t="s">
        <v>10</v>
      </c>
      <c r="F5" s="33"/>
      <c r="G5" s="11" t="s">
        <v>9</v>
      </c>
      <c r="H5" s="12">
        <f>ROUND($H$3*F5,2)</f>
        <v>0</v>
      </c>
      <c r="J5" s="8"/>
    </row>
    <row r="6" spans="1:13" ht="16" thickBot="1" x14ac:dyDescent="0.4">
      <c r="A6" s="44" t="s">
        <v>11</v>
      </c>
      <c r="B6" s="45"/>
      <c r="C6" s="46"/>
      <c r="D6" s="12">
        <f>SUM(D3,D4,D5)</f>
        <v>318780</v>
      </c>
      <c r="E6" s="44" t="s">
        <v>12</v>
      </c>
      <c r="F6" s="45"/>
      <c r="G6" s="46"/>
      <c r="H6" s="12">
        <f>SUM(H3,H4,H5)</f>
        <v>0</v>
      </c>
      <c r="J6" s="14"/>
      <c r="L6" s="8"/>
    </row>
    <row r="7" spans="1:13" ht="15" thickBot="1" x14ac:dyDescent="0.4">
      <c r="A7" s="15" t="s">
        <v>13</v>
      </c>
      <c r="B7" s="16">
        <v>0.21</v>
      </c>
      <c r="C7" s="11" t="s">
        <v>14</v>
      </c>
      <c r="D7" s="12">
        <f>ROUND($D$6*B7,2)</f>
        <v>66943.8</v>
      </c>
      <c r="E7" s="17" t="s">
        <v>13</v>
      </c>
      <c r="F7" s="18">
        <f>B7</f>
        <v>0.21</v>
      </c>
      <c r="G7" s="11" t="s">
        <v>14</v>
      </c>
      <c r="H7" s="12">
        <f>ROUND($H$6*F7,2)</f>
        <v>0</v>
      </c>
    </row>
    <row r="8" spans="1:13" ht="15" thickBot="1" x14ac:dyDescent="0.4">
      <c r="A8" s="47" t="s">
        <v>15</v>
      </c>
      <c r="B8" s="48"/>
      <c r="C8" s="49"/>
      <c r="D8" s="19">
        <f>SUM(D6:D7)</f>
        <v>385723.8</v>
      </c>
      <c r="E8" s="47" t="s">
        <v>16</v>
      </c>
      <c r="F8" s="48"/>
      <c r="G8" s="49"/>
      <c r="H8" s="19">
        <f>SUM(H6:H7)</f>
        <v>0</v>
      </c>
    </row>
    <row r="9" spans="1:13" ht="15" thickBot="1" x14ac:dyDescent="0.4">
      <c r="L9" s="8"/>
    </row>
    <row r="10" spans="1:13" ht="15" thickBot="1" x14ac:dyDescent="0.4">
      <c r="A10" s="20"/>
      <c r="F10" s="39" t="s">
        <v>17</v>
      </c>
      <c r="G10" s="40"/>
      <c r="H10" s="39" t="s">
        <v>18</v>
      </c>
      <c r="I10" s="40"/>
    </row>
    <row r="11" spans="1:13" x14ac:dyDescent="0.35">
      <c r="A11" s="31" t="s">
        <v>19</v>
      </c>
      <c r="B11" s="31" t="s">
        <v>20</v>
      </c>
      <c r="C11" s="31" t="s">
        <v>21</v>
      </c>
      <c r="D11" s="31" t="s">
        <v>22</v>
      </c>
      <c r="E11" s="32" t="s">
        <v>23</v>
      </c>
      <c r="F11" s="32" t="s">
        <v>24</v>
      </c>
      <c r="G11" s="31" t="s">
        <v>25</v>
      </c>
      <c r="H11" s="31" t="s">
        <v>26</v>
      </c>
      <c r="I11" s="31" t="s">
        <v>27</v>
      </c>
    </row>
    <row r="12" spans="1:13" x14ac:dyDescent="0.35">
      <c r="A12" s="21" t="s">
        <v>28</v>
      </c>
      <c r="B12" s="21" t="s">
        <v>29</v>
      </c>
      <c r="C12" s="22" t="s">
        <v>30</v>
      </c>
      <c r="D12" s="21"/>
      <c r="E12" s="23"/>
      <c r="F12" s="23"/>
      <c r="G12" s="24"/>
      <c r="H12" s="34"/>
      <c r="I12" s="25"/>
    </row>
    <row r="13" spans="1:13" x14ac:dyDescent="0.35">
      <c r="A13" s="21" t="s">
        <v>31</v>
      </c>
      <c r="B13" s="21" t="s">
        <v>32</v>
      </c>
      <c r="C13" s="21" t="s">
        <v>33</v>
      </c>
      <c r="D13" s="21"/>
      <c r="E13" s="23"/>
      <c r="F13" s="23"/>
      <c r="G13" s="24"/>
      <c r="H13" s="34"/>
      <c r="I13" s="25"/>
    </row>
    <row r="14" spans="1:13" x14ac:dyDescent="0.35">
      <c r="A14" s="21"/>
      <c r="B14" s="21" t="s">
        <v>34</v>
      </c>
      <c r="C14" s="21" t="s">
        <v>35</v>
      </c>
      <c r="D14" s="21" t="s">
        <v>36</v>
      </c>
      <c r="E14" s="23">
        <v>880</v>
      </c>
      <c r="F14" s="26">
        <v>315</v>
      </c>
      <c r="G14" s="24">
        <f>ROUND($E$14*F14,2)</f>
        <v>277200</v>
      </c>
      <c r="H14" s="35"/>
      <c r="I14" s="24">
        <f>ROUND($E$14*H14,2)</f>
        <v>0</v>
      </c>
      <c r="K14" s="27"/>
      <c r="L14" s="28"/>
      <c r="M14" s="29"/>
    </row>
    <row r="15" spans="1:13" s="4" customFormat="1" x14ac:dyDescent="0.35">
      <c r="A15" s="1"/>
      <c r="B15" s="1"/>
      <c r="C15" s="1"/>
      <c r="D15" s="1"/>
      <c r="E15" s="3"/>
      <c r="F15" s="30"/>
      <c r="H15" s="1"/>
      <c r="I15" s="3"/>
      <c r="J15" s="1"/>
      <c r="K15" s="1"/>
      <c r="L15" s="1"/>
      <c r="M15" s="1"/>
    </row>
    <row r="16" spans="1:13" s="4" customFormat="1" x14ac:dyDescent="0.35">
      <c r="A16" s="1"/>
      <c r="B16" s="1"/>
      <c r="C16" s="1"/>
      <c r="D16" s="1"/>
      <c r="E16" s="3"/>
      <c r="H16" s="1"/>
      <c r="I16" s="3"/>
      <c r="J16" s="1"/>
      <c r="K16" s="1"/>
      <c r="L16" s="1"/>
      <c r="M16" s="1"/>
    </row>
  </sheetData>
  <sheetProtection algorithmName="SHA-512" hashValue="tumx4iX8Q5oPfJKu+N4yVUTtCf8tvFCvvXVl61nUFVDBz+Be/DjOPdKZCQlh8HUY7Bq8xtep2qfe8T6dXg8kJQ==" saltValue="//qZ6OaPgqXbUfJE4MiVPw==" spinCount="100000" sheet="1" objects="1" scenarios="1" selectLockedCells="1"/>
  <mergeCells count="9">
    <mergeCell ref="F10:G10"/>
    <mergeCell ref="H10:I10"/>
    <mergeCell ref="H1:J1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230F8-2556-4A4C-B91A-4C208647825A}">
  <dimension ref="A1:B3"/>
  <sheetViews>
    <sheetView workbookViewId="0">
      <selection activeCell="B28" sqref="B28"/>
    </sheetView>
  </sheetViews>
  <sheetFormatPr baseColWidth="10" defaultColWidth="11.453125" defaultRowHeight="14.5" x14ac:dyDescent="0.35"/>
  <cols>
    <col min="2" max="2" width="67.6328125" customWidth="1"/>
  </cols>
  <sheetData>
    <row r="1" spans="1:2" x14ac:dyDescent="0.35">
      <c r="B1" s="36" t="s">
        <v>37</v>
      </c>
    </row>
    <row r="2" spans="1:2" x14ac:dyDescent="0.35">
      <c r="A2" s="37"/>
      <c r="B2" s="36" t="s">
        <v>38</v>
      </c>
    </row>
    <row r="3" spans="1:2" x14ac:dyDescent="0.35">
      <c r="A3" s="38"/>
      <c r="B3" s="36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Fernández, Valentín</dc:creator>
  <cp:lastModifiedBy>Aldea Picado, M. Pilar</cp:lastModifiedBy>
  <dcterms:created xsi:type="dcterms:W3CDTF">2025-06-04T11:13:33Z</dcterms:created>
  <dcterms:modified xsi:type="dcterms:W3CDTF">2025-06-19T07:53:29Z</dcterms:modified>
</cp:coreProperties>
</file>