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9389\Documents\0_SIMMM\Licitaciones\PLIEGOS PUERTAS\6000012445_PUERTAS 7000_8000\6000012445\"/>
    </mc:Choice>
  </mc:AlternateContent>
  <xr:revisionPtr revIDLastSave="0" documentId="13_ncr:1_{3E9B0974-5B1A-492D-8B53-8F41A031824A}" xr6:coauthVersionLast="47" xr6:coauthVersionMax="47" xr10:uidLastSave="{00000000-0000-0000-0000-000000000000}"/>
  <bookViews>
    <workbookView xWindow="23929" yWindow="1377" windowWidth="24267" windowHeight="13023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I13" i="1" l="1"/>
  <c r="G13" i="1"/>
  <c r="D3" i="1" l="1"/>
  <c r="F7" i="1"/>
  <c r="H3" i="1" l="1"/>
  <c r="H5" i="1" s="1"/>
  <c r="D4" i="1"/>
  <c r="H4" i="1" l="1"/>
  <c r="H6" i="1" s="1"/>
  <c r="H7" i="1" s="1"/>
  <c r="H8" i="1" s="1"/>
  <c r="D5" i="1"/>
  <c r="D6" i="1" s="1"/>
  <c r="D7" i="1" l="1"/>
  <c r="D8" i="1" s="1"/>
</calcChain>
</file>

<file path=xl/sharedStrings.xml><?xml version="1.0" encoding="utf-8"?>
<sst xmlns="http://schemas.openxmlformats.org/spreadsheetml/2006/main" count="42" uniqueCount="38">
  <si>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</si>
  <si>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</si>
  <si>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</si>
  <si>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</si>
  <si>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</si>
  <si>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</si>
  <si>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</si>
  <si>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</si>
  <si>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</si>
  <si>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</si>
  <si>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</si>
  <si>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</si>
  <si>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</si>
  <si>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</si>
  <si>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</si>
  <si>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</si>
  <si>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</si>
  <si>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</si>
  <si>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</si>
  <si>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</si>
  <si>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</si>
  <si>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</si>
  <si>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</si>
  <si>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</si>
  <si>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</si>
  <si>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</si>
  <si>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</si>
  <si>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</si>
  <si>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Se tendrán en cuenta las Notas del apartado 27 del Pliego de Condiciones Particulares.</t>
  </si>
  <si>
    <t>Se deben rellenar las celdas sombreada en verde.</t>
  </si>
  <si>
    <t>Los Gastos Generales y el Beneficio Industrial ya se encuentran incluidos en los importes unitarios.</t>
  </si>
  <si>
    <r>
      <t xml:space="preserve">% Beneficio Industrial </t>
    </r>
    <r>
      <rPr>
        <i/>
        <sz val="11"/>
        <color theme="1"/>
        <rFont val="Calibri"/>
        <family val="2"/>
        <scheme val="minor"/>
      </rPr>
      <t>(A efectos de este Excel de oferta, se considera 0% de Gastos Generales y Beneficio Industrial ya que el 9% de Gastos Generales y el 6% de Beneficio Industrial correspondientes al desglose del presupuesto de licitación se encuentran incluidos en los precios unitarios).</t>
    </r>
  </si>
  <si>
    <t>1/7000</t>
  </si>
  <si>
    <t xml:space="preserve">Las cantidadades indicadas son estimaciones de referencia por lo que la facturación se realizará por operación realmente ejecutada utilizando los precios unitararios ofertados. </t>
  </si>
  <si>
    <t>UD</t>
  </si>
  <si>
    <t xml:space="preserve">Columna control precios unitarios </t>
  </si>
  <si>
    <t>Tren finalizado y debidamente documentado y validado por Metro</t>
  </si>
  <si>
    <t>Sustitución de todos los componentes definidos en el Anexo I en tren de la serie 7000 MRSSRM. (Tren finalizado y debidamente documentado y validado por Metro).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</si>
</sst>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3" borderId="8" xfId="0" applyNumberFormat="1" applyFont="1" applyFill="1" applyBorder="1"/>
    <xf numFmtId="49" fontId="3" fillId="0" borderId="3" xfId="0" applyNumberFormat="1" applyFont="1" applyBorder="1"/>
    <xf numFmtId="4" fontId="3" fillId="4" borderId="3" xfId="0" applyNumberFormat="1" applyFont="1" applyFill="1" applyBorder="1"/>
    <xf numFmtId="49" fontId="4" fillId="3" borderId="1" xfId="0" applyNumberFormat="1" applyFont="1" applyFill="1" applyBorder="1" applyAlignment="1">
      <alignment horizontal="left" vertical="center" wrapText="1"/>
    </xf>
    <xf numFmtId="10" fontId="3" fillId="3" borderId="4" xfId="0" quotePrefix="1" applyNumberFormat="1" applyFont="1" applyFill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8" fillId="0" borderId="0" xfId="0" applyFont="1" applyAlignment="1">
      <alignment horizontal="left"/>
    </xf>
    <xf numFmtId="49" fontId="3" fillId="5" borderId="9" xfId="0" applyNumberFormat="1" applyFont="1" applyFill="1" applyBorder="1"/>
    <xf numFmtId="0" fontId="0" fillId="5" borderId="9" xfId="0" applyFill="1" applyBorder="1"/>
    <xf numFmtId="49" fontId="3" fillId="5" borderId="9" xfId="0" applyNumberFormat="1" applyFont="1" applyFill="1" applyBorder="1" applyAlignment="1">
      <alignment wrapText="1"/>
    </xf>
    <xf numFmtId="4" fontId="3" fillId="5" borderId="9" xfId="0" applyNumberFormat="1" applyFont="1" applyFill="1" applyBorder="1"/>
    <xf numFmtId="4" fontId="0" fillId="5" borderId="9" xfId="0" applyNumberFormat="1" applyFill="1" applyBorder="1"/>
    <xf numFmtId="0" fontId="7" fillId="0" borderId="0" xfId="0" applyFont="1"/>
    <xf numFmtId="0" fontId="0" fillId="5" borderId="0" xfId="0" applyFill="1"/>
    <xf numFmtId="0" fontId="6" fillId="6" borderId="0" xfId="0" applyFont="1" applyFill="1"/>
    <xf numFmtId="49" fontId="3" fillId="5" borderId="9" xfId="0" applyNumberFormat="1" applyFont="1" applyFill="1" applyBorder="1" applyAlignment="1">
      <alignment horizontal="left" vertical="center" wrapText="1"/>
    </xf>
    <xf numFmtId="1" fontId="3" fillId="4" borderId="9" xfId="0" applyNumberFormat="1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0" fillId="4" borderId="9" xfId="0" applyNumberFormat="1" applyFill="1" applyBorder="1" applyAlignment="1">
      <alignment horizontal="center" vertical="center"/>
    </xf>
    <xf numFmtId="4" fontId="0" fillId="5" borderId="9" xfId="0" applyNumberFormat="1" applyFill="1" applyBorder="1" applyAlignment="1">
      <alignment horizontal="center" vertical="center"/>
    </xf>
    <xf numFmtId="4" fontId="3" fillId="7" borderId="9" xfId="0" applyNumberFormat="1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L21"/>
  <sheetViews>
    <sheetView tabSelected="1" zoomScale="85" zoomScaleNormal="85" workbookViewId="0">
      <selection activeCell="H13" sqref="H13"/>
    </sheetView>
  </sheetViews>
  <sheetFormatPr baseColWidth="10" defaultColWidth="11.44140625" defaultRowHeight="15.05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  <col min="12" max="12" width="12" bestFit="1" customWidth="1"/>
  </cols>
  <sheetData>
    <row r="1" spans="1:10" ht="15.65" thickBot="1" x14ac:dyDescent="0.35">
      <c r="D1" s="3" t="s">
        <v>0</v>
      </c>
      <c r="H1" s="3" t="s">
        <v>1</v>
      </c>
    </row>
    <row r="2" spans="1:10" ht="15.65" thickBot="1" x14ac:dyDescent="0.35">
      <c r="A2" s="6" t="s">
        <v>2</v>
      </c>
      <c r="B2" s="7" t="s">
        <v>32</v>
      </c>
    </row>
    <row r="3" spans="1:10" ht="15.05" customHeight="1" thickBot="1" x14ac:dyDescent="0.35">
      <c r="A3" s="41" t="s">
        <v>3</v>
      </c>
      <c r="B3" s="42"/>
      <c r="C3" s="43"/>
      <c r="D3" s="8">
        <f>SUM(G:G)</f>
        <v>1164168</v>
      </c>
      <c r="E3" s="41" t="s">
        <v>4</v>
      </c>
      <c r="F3" s="42"/>
      <c r="G3" s="43"/>
      <c r="H3" s="8">
        <f>SUM(I:I)</f>
        <v>0</v>
      </c>
    </row>
    <row r="4" spans="1:10" ht="150.9" thickBot="1" x14ac:dyDescent="0.35">
      <c r="A4" s="9" t="s">
        <v>31</v>
      </c>
      <c r="B4" s="10">
        <v>0</v>
      </c>
      <c r="C4" s="11" t="s">
        <v>5</v>
      </c>
      <c r="D4" s="12">
        <f>ROUND($D$3*B4,2)</f>
        <v>0</v>
      </c>
      <c r="E4" s="13" t="s">
        <v>6</v>
      </c>
      <c r="F4" s="10">
        <v>0</v>
      </c>
      <c r="G4" s="11" t="s">
        <v>5</v>
      </c>
      <c r="H4" s="12">
        <f>ROUND($H$3*F4,2)</f>
        <v>0</v>
      </c>
    </row>
    <row r="5" spans="1:10" thickBot="1" x14ac:dyDescent="0.35">
      <c r="A5" s="14" t="s">
        <v>7</v>
      </c>
      <c r="B5" s="10">
        <v>0</v>
      </c>
      <c r="C5" s="11" t="s">
        <v>8</v>
      </c>
      <c r="D5" s="12">
        <f>ROUND($D$3*B5,2)</f>
        <v>0</v>
      </c>
      <c r="E5" s="13" t="s">
        <v>9</v>
      </c>
      <c r="F5" s="10">
        <v>0</v>
      </c>
      <c r="G5" s="11" t="s">
        <v>8</v>
      </c>
      <c r="H5" s="12">
        <f>ROUND($H$3*F5,2)</f>
        <v>0</v>
      </c>
    </row>
    <row r="6" spans="1:10" thickBot="1" x14ac:dyDescent="0.35">
      <c r="A6" s="44" t="s">
        <v>10</v>
      </c>
      <c r="B6" s="45"/>
      <c r="C6" s="46"/>
      <c r="D6" s="12">
        <f>SUM(D3,D4,D5)</f>
        <v>1164168</v>
      </c>
      <c r="E6" s="44" t="s">
        <v>11</v>
      </c>
      <c r="F6" s="45"/>
      <c r="G6" s="46"/>
      <c r="H6" s="12">
        <f>SUM(H3,H4,H5)</f>
        <v>0</v>
      </c>
    </row>
    <row r="7" spans="1:10" thickBot="1" x14ac:dyDescent="0.35">
      <c r="A7" s="15" t="s">
        <v>12</v>
      </c>
      <c r="B7" s="16">
        <v>0.21</v>
      </c>
      <c r="C7" s="11" t="s">
        <v>13</v>
      </c>
      <c r="D7" s="12">
        <f>ROUND($D$6*B7,2)</f>
        <v>244475.28</v>
      </c>
      <c r="E7" s="17" t="s">
        <v>12</v>
      </c>
      <c r="F7" s="18">
        <f>B7</f>
        <v>0.21</v>
      </c>
      <c r="G7" s="11" t="s">
        <v>13</v>
      </c>
      <c r="H7" s="12">
        <f>ROUND($H$6*F7,2)</f>
        <v>0</v>
      </c>
    </row>
    <row r="8" spans="1:10" ht="15.65" thickBot="1" x14ac:dyDescent="0.35">
      <c r="A8" s="47" t="s">
        <v>14</v>
      </c>
      <c r="B8" s="48"/>
      <c r="C8" s="49"/>
      <c r="D8" s="19">
        <f>SUM(D6:D7)</f>
        <v>1408643.28</v>
      </c>
      <c r="E8" s="47" t="s">
        <v>15</v>
      </c>
      <c r="F8" s="48"/>
      <c r="G8" s="49"/>
      <c r="H8" s="19">
        <f>SUM(H6:H7)</f>
        <v>0</v>
      </c>
    </row>
    <row r="9" spans="1:10" thickBot="1" x14ac:dyDescent="0.35"/>
    <row r="10" spans="1:10" ht="15.65" thickBot="1" x14ac:dyDescent="0.35">
      <c r="A10" s="20"/>
      <c r="F10" s="39" t="s">
        <v>16</v>
      </c>
      <c r="G10" s="40"/>
      <c r="H10" s="39" t="s">
        <v>17</v>
      </c>
      <c r="I10" s="40"/>
    </row>
    <row r="11" spans="1:10" x14ac:dyDescent="0.3">
      <c r="A11" s="21" t="s">
        <v>18</v>
      </c>
      <c r="B11" s="21" t="s">
        <v>19</v>
      </c>
      <c r="C11" s="21" t="s">
        <v>20</v>
      </c>
      <c r="D11" s="21" t="s">
        <v>21</v>
      </c>
      <c r="E11" s="22" t="s">
        <v>22</v>
      </c>
      <c r="F11" s="22" t="s">
        <v>23</v>
      </c>
      <c r="G11" s="21" t="s">
        <v>24</v>
      </c>
      <c r="H11" s="21" t="s">
        <v>25</v>
      </c>
      <c r="I11" s="21" t="s">
        <v>26</v>
      </c>
      <c r="J11" s="23" t="s">
        <v>35</v>
      </c>
    </row>
    <row r="12" spans="1:10" s="30" customFormat="1" ht="28.8" x14ac:dyDescent="0.3">
      <c r="A12" s="24" t="s">
        <v>27</v>
      </c>
      <c r="B12" s="25"/>
      <c r="C12" s="26" t="s">
        <v>36</v>
      </c>
      <c r="D12" s="24"/>
      <c r="E12" s="27"/>
      <c r="F12" s="27"/>
      <c r="G12" s="28"/>
      <c r="H12" s="27"/>
      <c r="I12" s="27"/>
      <c r="J12" s="29"/>
    </row>
    <row r="13" spans="1:10" s="30" customFormat="1" ht="75.150000000000006" x14ac:dyDescent="0.3">
      <c r="A13" s="24"/>
      <c r="B13" s="31">
        <v>2092</v>
      </c>
      <c r="C13" s="32" t="s">
        <v>37</v>
      </c>
      <c r="D13" s="33" t="s">
        <v>34</v>
      </c>
      <c r="E13" s="34">
        <v>37</v>
      </c>
      <c r="F13" s="35">
        <v>31464</v>
      </c>
      <c r="G13" s="36">
        <f>ROUND(E13*F13,2)</f>
        <v>1164168</v>
      </c>
      <c r="H13" s="38"/>
      <c r="I13" s="36">
        <f>ROUND(E13*H13,2)</f>
        <v>0</v>
      </c>
      <c r="J13" s="29" t="str">
        <f>+IF(H13&gt;F13,"Precio unitario superior al máximo", "")</f>
        <v/>
      </c>
    </row>
    <row r="18" spans="12:12" ht="14.4" x14ac:dyDescent="0.3">
      <c r="L18" s="37"/>
    </row>
    <row r="21" spans="12:12" x14ac:dyDescent="0.3">
      <c r="L21" s="4"/>
    </row>
  </sheetData>
  <sheetProtection algorithmName="SHA-512" hashValue="oQsuwXvynlA0P3OCqP/H+IGSkDEKHEKyBsjt1OOVjaDcRSWsiItTxdfVkmX6jEjZLN8guibukkun32a9H9hFnA==" saltValue="kaeWQxyGW8T/+G6hQwYRw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conditionalFormatting sqref="J12:J1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customProperties>
    <customPr name="_pios_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2:B5"/>
  <sheetViews>
    <sheetView workbookViewId="0">
      <selection activeCell="B4" sqref="B4"/>
    </sheetView>
  </sheetViews>
  <sheetFormatPr baseColWidth="10" defaultColWidth="11.44140625" defaultRowHeight="15.05" x14ac:dyDescent="0.3"/>
  <cols>
    <col min="2" max="2" width="67.6640625" customWidth="1"/>
  </cols>
  <sheetData>
    <row r="2" spans="2:2" x14ac:dyDescent="0.3">
      <c r="B2" s="1" t="s">
        <v>28</v>
      </c>
    </row>
    <row r="3" spans="2:2" ht="14.4" x14ac:dyDescent="0.3">
      <c r="B3" s="1" t="s">
        <v>29</v>
      </c>
    </row>
    <row r="4" spans="2:2" ht="26.45" x14ac:dyDescent="0.3">
      <c r="B4" s="2" t="s">
        <v>30</v>
      </c>
    </row>
    <row r="5" spans="2:2" ht="26.3" x14ac:dyDescent="0.3">
      <c r="B5" s="2" t="s">
        <v>33</v>
      </c>
    </row>
  </sheetData>
  <sheetProtection algorithmName="SHA-512" hashValue="eVbqxJugPUL5MaIB+iF0O5ddxXC/sG3iEg2awL64rbvv04H7bIHvj8rzXwI29ofixmyXgbS73liWmI1GUlyIPA==" saltValue="waEOuhmqXByP/CkNf4zGWw==" spinCount="100000" sheet="1" objects="1" scenarios="1"/>
  <pageMargins left="0.7" right="0.7" top="0.75" bottom="0.75" header="0.3" footer="0.3"/>
  <customProperties>
    <customPr name="_pios_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8A7E84-EC2F-48E3-A1FB-3554E872B42B}">
  <ds:schemaRefs>
    <ds:schemaRef ds:uri="http://schemas.microsoft.com/office/2006/metadata/properties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4fd46784-a323-4a13-9ce7-d880620db66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Morcillo Ayuso, Beatriz</cp:lastModifiedBy>
  <cp:revision/>
  <dcterms:created xsi:type="dcterms:W3CDTF">2023-06-09T08:33:37Z</dcterms:created>
  <dcterms:modified xsi:type="dcterms:W3CDTF">2025-10-09T07:17:33Z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