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X:\Logistica Tecnicos\1-COORDINACIÓN SERVICIOS CORPORATIVOS\GESTIÓN CONTRATOS\04- RENTING\18-LIMPIEZAS\00-CONCURSOS DESINFECCIÓN\07-ORDINARIO 2026\"/>
    </mc:Choice>
  </mc:AlternateContent>
  <xr:revisionPtr revIDLastSave="0" documentId="13_ncr:1_{DF250AE1-0F5C-4873-80A4-2756756AE08E}" xr6:coauthVersionLast="47" xr6:coauthVersionMax="47" xr10:uidLastSave="{00000000-0000-0000-0000-000000000000}"/>
  <bookViews>
    <workbookView xWindow="-120" yWindow="-120" windowWidth="29040" windowHeight="15720" xr2:uid="{35490961-BD76-42DD-B645-9F6A8618DC75}"/>
  </bookViews>
  <sheets>
    <sheet name="RFQ-2026" sheetId="1" r:id="rId1"/>
    <sheet name="CERTO" sheetId="3" r:id="rId2"/>
  </sheets>
  <definedNames>
    <definedName name="HTML_CodePage" hidden="1">1252</definedName>
    <definedName name="HTML_Control" hidden="1">{"'SMI198'!$C$1:$N$37"}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"K:\BASES\BEL\ANEXOS\SMI1999HTML.htm"</definedName>
    <definedName name="HTML_Title" hidden="1">""</definedName>
    <definedName name="HTML1_1" hidden="1">"[SMI198.XLS]SMI198!$C$2:$O$29"</definedName>
    <definedName name="HTML1_10" hidden="1">""</definedName>
    <definedName name="HTML1_11" hidden="1">1</definedName>
    <definedName name="HTML1_12" hidden="1">"k:\bases\bel\res\smi198.htm"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10_1" hidden="1">"[SMI198.XLS]SMI198!$T$12"</definedName>
    <definedName name="HTML10_10" hidden="1">""</definedName>
    <definedName name="HTML10_11" hidden="1">1</definedName>
    <definedName name="HTML10_12" hidden="1">"L:\BEL\ANEXOS\MyHTML.htm"</definedName>
    <definedName name="HTML10_13" hidden="1">#N/A</definedName>
    <definedName name="HTML10_14" hidden="1">#N/A</definedName>
    <definedName name="HTML10_15" hidden="1">#N/A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""</definedName>
    <definedName name="HTML10_9" hidden="1">""</definedName>
    <definedName name="HTML11_1" hidden="1">"[SMI198.XLS]SMI198!$C$1:$N$36"</definedName>
    <definedName name="HTML11_10" hidden="1">""</definedName>
    <definedName name="HTML11_11" hidden="1">1</definedName>
    <definedName name="HTML11_12" hidden="1">"L:\BEL\ANEXOS\smi98HTML.htm"</definedName>
    <definedName name="HTML11_13" hidden="1">#N/A</definedName>
    <definedName name="HTML11_14" hidden="1">#N/A</definedName>
    <definedName name="HTML11_15" hidden="1">#N/A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""</definedName>
    <definedName name="HTML11_9" hidden="1">""</definedName>
    <definedName name="HTML2_1" hidden="1">"[SMI198.XLS]SMI198!$C$2:$O$33"</definedName>
    <definedName name="HTML2_10" hidden="1">""</definedName>
    <definedName name="HTML2_11" hidden="1">1</definedName>
    <definedName name="HTML2_12" hidden="1">"k:\bases\bel\res\smi198.htm"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3_1" hidden="1">"[SMI198.XLS]SMI198!$A$2:$O$33"</definedName>
    <definedName name="HTML3_10" hidden="1">""</definedName>
    <definedName name="HTML3_11" hidden="1">1</definedName>
    <definedName name="HTML3_12" hidden="1">"k:\bases\bel\res\smi198.htm"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""</definedName>
    <definedName name="HTML3_9" hidden="1">""</definedName>
    <definedName name="HTML4_1" hidden="1">"[SMI198.XLS]SMI198!$A$2:$P$33"</definedName>
    <definedName name="HTML4_10" hidden="1">""</definedName>
    <definedName name="HTML4_11" hidden="1">1</definedName>
    <definedName name="HTML4_12" hidden="1">"K:\BASES\BEL\RES\SMI198.HTM"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""</definedName>
    <definedName name="HTML4_9" hidden="1">""</definedName>
    <definedName name="HTML5_1" hidden="1">"[SMI198.XLS]SMI198!$A$2:$N$34"</definedName>
    <definedName name="HTML5_10" hidden="1">""</definedName>
    <definedName name="HTML5_11" hidden="1">1</definedName>
    <definedName name="HTML5_12" hidden="1">"k:\bases\bel\res\smi198.htm"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""</definedName>
    <definedName name="HTML5_9" hidden="1">""</definedName>
    <definedName name="HTML6_1" hidden="1">"[SMI198.XLS]SMI198!$A$2:$M$34"</definedName>
    <definedName name="HTML6_10" hidden="1">""</definedName>
    <definedName name="HTML6_11" hidden="1">1</definedName>
    <definedName name="HTML6_12" hidden="1">"k:\bases\bel\res\smi198.htm"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"[SMI198.XLS]SMI198!$A$2:$O$34"</definedName>
    <definedName name="HTML7_10" hidden="1">""</definedName>
    <definedName name="HTML7_11" hidden="1">1</definedName>
    <definedName name="HTML7_12" hidden="1">"k:\bases\bel\res\smi198.htm"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""</definedName>
    <definedName name="HTML8_1" hidden="1">"[SMI198.XLS]SMI198!$B$1:$N$34"</definedName>
    <definedName name="HTML8_10" hidden="1">""</definedName>
    <definedName name="HTML8_11" hidden="1">1</definedName>
    <definedName name="HTML8_12" hidden="1">"k:\bases\bel\res\smi198.htm"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""</definedName>
    <definedName name="HTML8_9" hidden="1">""</definedName>
    <definedName name="HTML9_1" hidden="1">"[SMI198.XLS]SMI198!$C$2:$N$34"</definedName>
    <definedName name="HTML9_10" hidden="1">""</definedName>
    <definedName name="HTML9_11" hidden="1">1</definedName>
    <definedName name="HTML9_12" hidden="1">"k:\bases\bel\res\smi198.htm"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" l="1"/>
  <c r="I15" i="3" s="1"/>
  <c r="H16" i="3"/>
  <c r="I16" i="3" s="1"/>
  <c r="H18" i="3"/>
  <c r="I18" i="3" s="1"/>
  <c r="G16" i="3"/>
  <c r="G15" i="3"/>
  <c r="G13" i="3"/>
  <c r="D16" i="1"/>
  <c r="H17" i="3"/>
  <c r="I17" i="3" s="1"/>
  <c r="G17" i="3"/>
  <c r="F17" i="3"/>
  <c r="F18" i="3"/>
  <c r="G18" i="3" s="1"/>
  <c r="F16" i="3"/>
  <c r="F15" i="3"/>
  <c r="H14" i="3"/>
  <c r="I14" i="3" s="1"/>
  <c r="F14" i="3"/>
  <c r="G14" i="3" s="1"/>
  <c r="H13" i="3"/>
  <c r="I13" i="3" s="1"/>
  <c r="F13" i="3"/>
  <c r="F7" i="3"/>
  <c r="D18" i="1" l="1"/>
  <c r="D20" i="1" s="1"/>
  <c r="D3" i="3"/>
  <c r="D5" i="3" s="1"/>
  <c r="H3" i="3"/>
  <c r="D4" i="3" l="1"/>
  <c r="D6" i="3" s="1"/>
  <c r="D7" i="3" s="1"/>
  <c r="D8" i="3" s="1"/>
  <c r="H5" i="3"/>
  <c r="H4" i="3"/>
  <c r="H6" i="3" l="1"/>
  <c r="H7" i="3" s="1"/>
  <c r="H8" i="3" s="1"/>
</calcChain>
</file>

<file path=xl/sharedStrings.xml><?xml version="1.0" encoding="utf-8"?>
<sst xmlns="http://schemas.openxmlformats.org/spreadsheetml/2006/main" count="68" uniqueCount="59">
  <si>
    <t>RELLENAR CELDAS SOMBREADAS EN GRIS</t>
  </si>
  <si>
    <t>NOMBRE DE LA EMPRESA</t>
  </si>
  <si>
    <t>OFERTA ECONÓMICA</t>
  </si>
  <si>
    <t>ALCANCE</t>
  </si>
  <si>
    <t>PRECIO MÁXIMO UNITARIO (€)- (IMPORTES SIN IVA)</t>
  </si>
  <si>
    <t xml:space="preserve">Precio Unitario Limpieza Interior (PU_Limp Interior)
</t>
  </si>
  <si>
    <t xml:space="preserve">Precio Unitario Limpieza Exterior (PU_Limp Exterior)
</t>
  </si>
  <si>
    <t>Precio unitario desinfección (incluye limpieza interior previa del vehículo)</t>
  </si>
  <si>
    <t>VALOR OFERTA ECONÓMICA (SIN IVA)</t>
  </si>
  <si>
    <t xml:space="preserve">IVA                                                                     </t>
  </si>
  <si>
    <t xml:space="preserve">VALOR OFERTA ECONÓMICA (CON IVA)                                                                                     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</si>
  <si>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</si>
  <si>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</si>
  <si>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</si>
  <si>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</si>
  <si>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</si>
  <si>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</si>
  <si>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</si>
  <si>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</si>
  <si>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</si>
  <si>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</si>
  <si>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</si>
  <si>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</si>
  <si>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</si>
  <si>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</si>
  <si>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</si>
  <si>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</si>
  <si>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</si>
  <si>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</si>
  <si>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</si>
  <si>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</si>
  <si>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</si>
  <si>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</si>
  <si>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</si>
  <si>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</si>
  <si>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</si>
  <si>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</si>
  <si>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</si>
  <si>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</si>
  <si>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</si>
  <si>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Limpieza interior</t>
  </si>
  <si>
    <t>Limpieza exterior</t>
  </si>
  <si>
    <t xml:space="preserve">Precio Unitario Limpieza Especial Interior (PU_Limp Especial Interior)
</t>
  </si>
  <si>
    <t xml:space="preserve">Precio Unitario Limpieza Especial Exterior (PU_Limp Especial Exterior)
</t>
  </si>
  <si>
    <t>Limpieza especial interior</t>
  </si>
  <si>
    <t>Limpieza especial exterior</t>
  </si>
  <si>
    <t>Desinfección</t>
  </si>
  <si>
    <t>ud</t>
  </si>
  <si>
    <t>IMPORTE UNITARIO OFERTADO (€) - (IMPORTES SIN IVA)- (DOS DECIMALES)</t>
  </si>
  <si>
    <t>LIMPIEZAS</t>
  </si>
  <si>
    <t>Limp. int.</t>
  </si>
  <si>
    <t>Limp. ext.</t>
  </si>
  <si>
    <t>Limp. esp.int.</t>
  </si>
  <si>
    <t>Limp. esp. ext.</t>
  </si>
  <si>
    <t>Desinf.</t>
  </si>
  <si>
    <t>Precio Hora Limpieza Especial Grafitis (PU_Limp Especial Grafitis)</t>
  </si>
  <si>
    <t>Limp.esp. graf.</t>
  </si>
  <si>
    <t>horas</t>
  </si>
  <si>
    <t>Limpieza especial grafitis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</si>
</sst>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* #,##0.00\ _€_-;\-* #,##0.00\ _€_-;_-* &quot;-&quot;??\ _€_-;_-@_-"/>
    <numFmt numFmtId="166" formatCode="#,##0.0000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2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164" fontId="4" fillId="9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7" xfId="1" applyNumberFormat="1" applyFont="1" applyFill="1" applyBorder="1" applyAlignment="1" applyProtection="1">
      <alignment horizontal="center" vertical="center" wrapText="1"/>
    </xf>
    <xf numFmtId="164" fontId="7" fillId="2" borderId="0" xfId="2" applyNumberFormat="1" applyFont="1" applyFill="1" applyBorder="1" applyAlignment="1" applyProtection="1">
      <alignment horizontal="left" vertical="center" wrapText="1"/>
    </xf>
    <xf numFmtId="0" fontId="8" fillId="7" borderId="0" xfId="0" applyFont="1" applyFill="1" applyAlignment="1">
      <alignment horizontal="left" vertical="top"/>
    </xf>
    <xf numFmtId="4" fontId="0" fillId="0" borderId="0" xfId="0" applyNumberFormat="1"/>
    <xf numFmtId="166" fontId="0" fillId="0" borderId="0" xfId="0" applyNumberFormat="1"/>
    <xf numFmtId="49" fontId="9" fillId="5" borderId="8" xfId="0" applyNumberFormat="1" applyFont="1" applyFill="1" applyBorder="1"/>
    <xf numFmtId="3" fontId="10" fillId="0" borderId="9" xfId="0" applyNumberFormat="1" applyFont="1" applyBorder="1"/>
    <xf numFmtId="4" fontId="10" fillId="4" borderId="9" xfId="0" applyNumberFormat="1" applyFont="1" applyFill="1" applyBorder="1"/>
    <xf numFmtId="49" fontId="9" fillId="5" borderId="5" xfId="0" applyNumberFormat="1" applyFont="1" applyFill="1" applyBorder="1"/>
    <xf numFmtId="10" fontId="10" fillId="0" borderId="11" xfId="0" quotePrefix="1" applyNumberFormat="1" applyFont="1" applyBorder="1"/>
    <xf numFmtId="49" fontId="10" fillId="5" borderId="7" xfId="0" applyNumberFormat="1" applyFont="1" applyFill="1" applyBorder="1"/>
    <xf numFmtId="4" fontId="10" fillId="4" borderId="7" xfId="0" applyNumberFormat="1" applyFont="1" applyFill="1" applyBorder="1"/>
    <xf numFmtId="4" fontId="9" fillId="5" borderId="5" xfId="0" applyNumberFormat="1" applyFont="1" applyFill="1" applyBorder="1"/>
    <xf numFmtId="10" fontId="10" fillId="8" borderId="11" xfId="0" quotePrefix="1" applyNumberFormat="1" applyFont="1" applyFill="1" applyBorder="1"/>
    <xf numFmtId="49" fontId="9" fillId="5" borderId="12" xfId="0" applyNumberFormat="1" applyFont="1" applyFill="1" applyBorder="1"/>
    <xf numFmtId="9" fontId="10" fillId="0" borderId="11" xfId="0" quotePrefix="1" applyNumberFormat="1" applyFont="1" applyBorder="1"/>
    <xf numFmtId="4" fontId="9" fillId="5" borderId="12" xfId="0" applyNumberFormat="1" applyFont="1" applyFill="1" applyBorder="1"/>
    <xf numFmtId="9" fontId="10" fillId="4" borderId="11" xfId="0" quotePrefix="1" applyNumberFormat="1" applyFont="1" applyFill="1" applyBorder="1"/>
    <xf numFmtId="4" fontId="9" fillId="4" borderId="7" xfId="0" applyNumberFormat="1" applyFont="1" applyFill="1" applyBorder="1"/>
    <xf numFmtId="49" fontId="0" fillId="0" borderId="0" xfId="0" applyNumberFormat="1"/>
    <xf numFmtId="0" fontId="8" fillId="7" borderId="0" xfId="0" applyFont="1" applyFill="1"/>
    <xf numFmtId="4" fontId="8" fillId="7" borderId="0" xfId="0" applyNumberFormat="1" applyFont="1" applyFill="1"/>
    <xf numFmtId="49" fontId="10" fillId="0" borderId="0" xfId="0" applyNumberFormat="1" applyFont="1"/>
    <xf numFmtId="4" fontId="10" fillId="0" borderId="0" xfId="0" applyNumberFormat="1" applyFont="1"/>
    <xf numFmtId="4" fontId="0" fillId="5" borderId="0" xfId="0" applyNumberFormat="1" applyFill="1"/>
    <xf numFmtId="4" fontId="10" fillId="8" borderId="0" xfId="0" applyNumberFormat="1" applyFont="1" applyFill="1"/>
    <xf numFmtId="4" fontId="10" fillId="5" borderId="0" xfId="0" applyNumberFormat="1" applyFont="1" applyFill="1"/>
    <xf numFmtId="1" fontId="10" fillId="0" borderId="0" xfId="0" applyNumberFormat="1" applyFont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164" fontId="0" fillId="2" borderId="0" xfId="0" applyNumberFormat="1" applyFill="1" applyAlignment="1">
      <alignment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wrapText="1"/>
    </xf>
    <xf numFmtId="9" fontId="0" fillId="2" borderId="0" xfId="0" applyNumberFormat="1" applyFill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3" fillId="9" borderId="2" xfId="0" applyFont="1" applyFill="1" applyBorder="1" applyAlignment="1" applyProtection="1">
      <alignment horizontal="center" vertical="center"/>
      <protection locked="0"/>
    </xf>
    <xf numFmtId="0" fontId="3" fillId="9" borderId="3" xfId="0" applyFont="1" applyFill="1" applyBorder="1" applyAlignment="1" applyProtection="1">
      <alignment horizontal="center" vertical="center"/>
      <protection locked="0"/>
    </xf>
    <xf numFmtId="0" fontId="3" fillId="9" borderId="4" xfId="0" applyFont="1" applyFill="1" applyBorder="1" applyAlignment="1" applyProtection="1">
      <alignment horizontal="center" vertical="center"/>
      <protection locked="0"/>
    </xf>
    <xf numFmtId="0" fontId="5" fillId="6" borderId="5" xfId="0" applyFont="1" applyFill="1" applyBorder="1" applyAlignment="1">
      <alignment horizontal="right" vertical="center" wrapText="1"/>
    </xf>
    <xf numFmtId="0" fontId="5" fillId="6" borderId="6" xfId="0" applyFont="1" applyFill="1" applyBorder="1" applyAlignment="1">
      <alignment horizontal="right" vertical="center" wrapText="1"/>
    </xf>
    <xf numFmtId="0" fontId="8" fillId="7" borderId="5" xfId="0" applyFont="1" applyFill="1" applyBorder="1" applyAlignment="1">
      <alignment horizontal="center" vertical="top"/>
    </xf>
    <xf numFmtId="0" fontId="8" fillId="7" borderId="6" xfId="0" applyFont="1" applyFill="1" applyBorder="1" applyAlignment="1">
      <alignment horizontal="center" vertical="top"/>
    </xf>
    <xf numFmtId="49" fontId="9" fillId="5" borderId="5" xfId="0" applyNumberFormat="1" applyFont="1" applyFill="1" applyBorder="1" applyAlignment="1">
      <alignment horizontal="left" wrapText="1"/>
    </xf>
    <xf numFmtId="49" fontId="9" fillId="5" borderId="10" xfId="0" applyNumberFormat="1" applyFont="1" applyFill="1" applyBorder="1" applyAlignment="1">
      <alignment horizontal="left" wrapText="1"/>
    </xf>
    <xf numFmtId="49" fontId="9" fillId="5" borderId="6" xfId="0" applyNumberFormat="1" applyFont="1" applyFill="1" applyBorder="1" applyAlignment="1">
      <alignment horizontal="left" wrapText="1"/>
    </xf>
    <xf numFmtId="49" fontId="9" fillId="5" borderId="5" xfId="0" applyNumberFormat="1" applyFont="1" applyFill="1" applyBorder="1" applyAlignment="1">
      <alignment horizontal="left"/>
    </xf>
    <xf numFmtId="49" fontId="9" fillId="5" borderId="10" xfId="0" applyNumberFormat="1" applyFont="1" applyFill="1" applyBorder="1" applyAlignment="1">
      <alignment horizontal="left"/>
    </xf>
    <xf numFmtId="49" fontId="9" fillId="5" borderId="6" xfId="0" applyNumberFormat="1" applyFont="1" applyFill="1" applyBorder="1" applyAlignment="1">
      <alignment horizontal="left"/>
    </xf>
    <xf numFmtId="49" fontId="8" fillId="5" borderId="5" xfId="0" applyNumberFormat="1" applyFont="1" applyFill="1" applyBorder="1" applyAlignment="1">
      <alignment horizontal="left"/>
    </xf>
    <xf numFmtId="49" fontId="8" fillId="5" borderId="10" xfId="0" applyNumberFormat="1" applyFont="1" applyFill="1" applyBorder="1" applyAlignment="1">
      <alignment horizontal="left"/>
    </xf>
    <xf numFmtId="49" fontId="8" fillId="5" borderId="6" xfId="0" applyNumberFormat="1" applyFont="1" applyFill="1" applyBorder="1" applyAlignment="1">
      <alignment horizontal="left"/>
    </xf>
  </cellXfs>
  <cellStyles count="3">
    <cellStyle name="Millares 2" xfId="1" xr:uid="{BF4FBD2D-9EA3-4AE0-92C0-DA29A25329C8}"/>
    <cellStyle name="Moneda 2" xfId="2" xr:uid="{0FD225E2-E655-406C-A32B-6E5D7570E19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F326B82B-6ECC-4AFB-AAEB-31543E04E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42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AA947-34BC-4FEC-A26C-5FEDC936AB15}">
  <dimension ref="B3:F20"/>
  <sheetViews>
    <sheetView tabSelected="1" zoomScale="85" zoomScaleNormal="85" workbookViewId="0">
      <selection activeCell="C5" sqref="C5:E5"/>
    </sheetView>
  </sheetViews>
  <sheetFormatPr baseColWidth="10" defaultColWidth="11.42578125" defaultRowHeight="15" x14ac:dyDescent="0.25"/>
  <cols>
    <col min="1" max="1" width="11.42578125" style="30"/>
    <col min="2" max="2" width="65.140625" style="30" customWidth="1"/>
    <col min="3" max="3" width="17.140625" style="30" customWidth="1"/>
    <col min="4" max="5" width="28.42578125" style="30" customWidth="1"/>
    <col min="6" max="6" width="13.5703125" style="30" bestFit="1" customWidth="1"/>
    <col min="7" max="16384" width="11.42578125" style="30"/>
  </cols>
  <sheetData>
    <row r="3" spans="2:6" ht="27.75" customHeight="1" x14ac:dyDescent="0.25">
      <c r="B3" s="43" t="s">
        <v>0</v>
      </c>
      <c r="C3" s="43"/>
      <c r="D3" s="43"/>
      <c r="E3" s="43"/>
    </row>
    <row r="4" spans="2:6" x14ac:dyDescent="0.25">
      <c r="B4" s="31"/>
      <c r="C4" s="31"/>
      <c r="D4" s="31"/>
      <c r="E4" s="31"/>
    </row>
    <row r="5" spans="2:6" ht="45" customHeight="1" x14ac:dyDescent="0.25">
      <c r="B5" s="32" t="s">
        <v>1</v>
      </c>
      <c r="C5" s="44"/>
      <c r="D5" s="45"/>
      <c r="E5" s="46"/>
    </row>
    <row r="6" spans="2:6" ht="15.75" x14ac:dyDescent="0.25">
      <c r="B6" s="33"/>
      <c r="C6" s="33"/>
      <c r="D6" s="33"/>
      <c r="E6" s="33"/>
    </row>
    <row r="7" spans="2:6" ht="81" customHeight="1" x14ac:dyDescent="0.25">
      <c r="B7" s="34" t="s">
        <v>2</v>
      </c>
      <c r="C7" s="34" t="s">
        <v>3</v>
      </c>
      <c r="D7" s="34" t="s">
        <v>48</v>
      </c>
      <c r="E7" s="34" t="s">
        <v>4</v>
      </c>
    </row>
    <row r="8" spans="2:6" ht="44.25" customHeight="1" x14ac:dyDescent="0.25">
      <c r="B8" s="35" t="s">
        <v>5</v>
      </c>
      <c r="C8" s="36">
        <v>8000</v>
      </c>
      <c r="D8" s="1"/>
      <c r="E8" s="37">
        <v>29</v>
      </c>
      <c r="F8" s="38"/>
    </row>
    <row r="9" spans="2:6" ht="44.25" customHeight="1" x14ac:dyDescent="0.25">
      <c r="B9" s="35" t="s">
        <v>6</v>
      </c>
      <c r="C9" s="36">
        <v>4000</v>
      </c>
      <c r="D9" s="1"/>
      <c r="E9" s="37">
        <v>34.799999999999997</v>
      </c>
      <c r="F9" s="38"/>
    </row>
    <row r="10" spans="2:6" ht="44.25" customHeight="1" x14ac:dyDescent="0.25">
      <c r="B10" s="35" t="s">
        <v>42</v>
      </c>
      <c r="C10" s="36">
        <v>40</v>
      </c>
      <c r="D10" s="1"/>
      <c r="E10" s="37">
        <v>72.5</v>
      </c>
      <c r="F10" s="38"/>
    </row>
    <row r="11" spans="2:6" ht="44.25" customHeight="1" x14ac:dyDescent="0.25">
      <c r="B11" s="35" t="s">
        <v>43</v>
      </c>
      <c r="C11" s="36">
        <v>40</v>
      </c>
      <c r="D11" s="1"/>
      <c r="E11" s="37">
        <v>45.24</v>
      </c>
      <c r="F11" s="38"/>
    </row>
    <row r="12" spans="2:6" ht="44.25" customHeight="1" x14ac:dyDescent="0.25">
      <c r="B12" s="35" t="s">
        <v>55</v>
      </c>
      <c r="C12" s="36">
        <v>200</v>
      </c>
      <c r="D12" s="1"/>
      <c r="E12" s="37">
        <v>45</v>
      </c>
      <c r="F12" s="38"/>
    </row>
    <row r="13" spans="2:6" ht="44.25" customHeight="1" x14ac:dyDescent="0.25">
      <c r="B13" s="35" t="s">
        <v>7</v>
      </c>
      <c r="C13" s="36">
        <v>200</v>
      </c>
      <c r="D13" s="1"/>
      <c r="E13" s="37">
        <v>69.599999999999994</v>
      </c>
      <c r="F13" s="38"/>
    </row>
    <row r="14" spans="2:6" x14ac:dyDescent="0.25">
      <c r="E14" s="31"/>
    </row>
    <row r="15" spans="2:6" ht="15.75" thickBot="1" x14ac:dyDescent="0.3"/>
    <row r="16" spans="2:6" ht="41.25" customHeight="1" thickBot="1" x14ac:dyDescent="0.3">
      <c r="B16" s="47" t="s">
        <v>8</v>
      </c>
      <c r="C16" s="48"/>
      <c r="D16" s="2">
        <f>C8*ROUND(D8,2)+C9*ROUND(D9,2)+C10*ROUND(D10,2)+C11*ROUND(D11,2)+C12*ROUND(D12,2)+C13*ROUND(D13,2)</f>
        <v>0</v>
      </c>
      <c r="E16" s="3"/>
    </row>
    <row r="17" spans="2:5" ht="19.5" thickBot="1" x14ac:dyDescent="0.35">
      <c r="B17" s="39"/>
      <c r="C17" s="39"/>
      <c r="D17" s="40"/>
    </row>
    <row r="18" spans="2:5" ht="33" customHeight="1" thickBot="1" x14ac:dyDescent="0.3">
      <c r="B18" s="47" t="s">
        <v>9</v>
      </c>
      <c r="C18" s="48"/>
      <c r="D18" s="2">
        <f>ROUND(D16*0.21,2)</f>
        <v>0</v>
      </c>
      <c r="E18" s="41">
        <v>0.21</v>
      </c>
    </row>
    <row r="19" spans="2:5" ht="19.5" thickBot="1" x14ac:dyDescent="0.35">
      <c r="B19" s="42"/>
      <c r="C19" s="42"/>
      <c r="D19" s="40"/>
    </row>
    <row r="20" spans="2:5" ht="39" customHeight="1" thickBot="1" x14ac:dyDescent="0.3">
      <c r="B20" s="47" t="s">
        <v>10</v>
      </c>
      <c r="C20" s="48"/>
      <c r="D20" s="2">
        <f>ROUND(D16+D18,2)</f>
        <v>0</v>
      </c>
    </row>
  </sheetData>
  <sheetProtection algorithmName="SHA-512" hashValue="MCeMadANogWX7Y3/oLSubnaTANfFesu06Zy+ik7sVeDYgKc9rWj9Bpdzq/lnySPZvH0vfsS+e8y8xoy61NnL3Q==" saltValue="oPcg/BN4lkhXk6lAPx3ZWA==" spinCount="100000" sheet="1" objects="1" scenarios="1"/>
  <mergeCells count="5">
    <mergeCell ref="B3:E3"/>
    <mergeCell ref="C5:E5"/>
    <mergeCell ref="B16:C16"/>
    <mergeCell ref="B18:C18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BDC63-3748-4535-ADFF-105A5B6EDC62}">
  <dimension ref="A1:I25"/>
  <sheetViews>
    <sheetView workbookViewId="0">
      <selection activeCell="E23" sqref="E23"/>
    </sheetView>
  </sheetViews>
  <sheetFormatPr baseColWidth="10" defaultRowHeight="15" x14ac:dyDescent="0.25"/>
  <cols>
    <col min="1" max="1" width="28.42578125" customWidth="1"/>
    <col min="2" max="2" width="15.140625" customWidth="1"/>
    <col min="3" max="3" width="33.42578125" customWidth="1"/>
    <col min="4" max="4" width="18.5703125" customWidth="1"/>
    <col min="5" max="5" width="27.5703125" customWidth="1"/>
    <col min="6" max="6" width="18" bestFit="1" customWidth="1"/>
    <col min="7" max="7" width="22.5703125" customWidth="1"/>
    <col min="8" max="8" width="19.5703125" bestFit="1" customWidth="1"/>
    <col min="9" max="9" width="18.5703125" customWidth="1"/>
  </cols>
  <sheetData>
    <row r="1" spans="1:9" ht="15.75" thickBot="1" x14ac:dyDescent="0.3">
      <c r="D1" s="4" t="s">
        <v>11</v>
      </c>
      <c r="E1" s="5"/>
      <c r="F1" s="5"/>
      <c r="G1" s="6"/>
      <c r="H1" s="4" t="s">
        <v>12</v>
      </c>
      <c r="I1" s="5"/>
    </row>
    <row r="2" spans="1:9" ht="15.75" thickBot="1" x14ac:dyDescent="0.3">
      <c r="A2" s="7" t="s">
        <v>13</v>
      </c>
      <c r="B2" s="8"/>
      <c r="E2" s="5"/>
      <c r="F2" s="5"/>
      <c r="G2" s="6"/>
      <c r="I2" s="5"/>
    </row>
    <row r="3" spans="1:9" ht="15.75" thickBot="1" x14ac:dyDescent="0.3">
      <c r="A3" s="51" t="s">
        <v>14</v>
      </c>
      <c r="B3" s="52"/>
      <c r="C3" s="53"/>
      <c r="D3" s="9">
        <f>SUM(G:G)</f>
        <v>398829.6</v>
      </c>
      <c r="E3" s="51" t="s">
        <v>15</v>
      </c>
      <c r="F3" s="52"/>
      <c r="G3" s="53"/>
      <c r="H3" s="9">
        <f>SUM(I:I)</f>
        <v>0</v>
      </c>
      <c r="I3" s="5"/>
    </row>
    <row r="4" spans="1:9" ht="15.75" thickBot="1" x14ac:dyDescent="0.3">
      <c r="A4" s="10" t="s">
        <v>16</v>
      </c>
      <c r="B4" s="11">
        <v>0</v>
      </c>
      <c r="C4" s="12" t="s">
        <v>17</v>
      </c>
      <c r="D4" s="13">
        <f>ROUND($D$3*B4,2)</f>
        <v>0</v>
      </c>
      <c r="E4" s="14" t="s">
        <v>18</v>
      </c>
      <c r="F4" s="15">
        <v>0</v>
      </c>
      <c r="G4" s="12" t="s">
        <v>17</v>
      </c>
      <c r="H4" s="13">
        <f>ROUND($H$3*F4,2)</f>
        <v>0</v>
      </c>
      <c r="I4" s="5"/>
    </row>
    <row r="5" spans="1:9" ht="15.75" thickBot="1" x14ac:dyDescent="0.3">
      <c r="A5" s="10" t="s">
        <v>19</v>
      </c>
      <c r="B5" s="11">
        <v>0</v>
      </c>
      <c r="C5" s="12" t="s">
        <v>20</v>
      </c>
      <c r="D5" s="13">
        <f>ROUND($D$3*B5,2)</f>
        <v>0</v>
      </c>
      <c r="E5" s="14" t="s">
        <v>21</v>
      </c>
      <c r="F5" s="15">
        <v>0</v>
      </c>
      <c r="G5" s="12" t="s">
        <v>20</v>
      </c>
      <c r="H5" s="13">
        <f>ROUND($H$3*F5,2)</f>
        <v>0</v>
      </c>
      <c r="I5" s="5"/>
    </row>
    <row r="6" spans="1:9" ht="15.75" thickBot="1" x14ac:dyDescent="0.3">
      <c r="A6" s="54" t="s">
        <v>22</v>
      </c>
      <c r="B6" s="55"/>
      <c r="C6" s="56"/>
      <c r="D6" s="13">
        <f>SUM(D3,D4,D5)</f>
        <v>398829.6</v>
      </c>
      <c r="E6" s="54" t="s">
        <v>23</v>
      </c>
      <c r="F6" s="55"/>
      <c r="G6" s="56"/>
      <c r="H6" s="13">
        <f>SUM(H3,H4,H5)</f>
        <v>0</v>
      </c>
      <c r="I6" s="5"/>
    </row>
    <row r="7" spans="1:9" ht="15.75" thickBot="1" x14ac:dyDescent="0.3">
      <c r="A7" s="16" t="s">
        <v>24</v>
      </c>
      <c r="B7" s="17">
        <v>0.21</v>
      </c>
      <c r="C7" s="12" t="s">
        <v>25</v>
      </c>
      <c r="D7" s="13">
        <f>ROUND($D$6*B7,2)</f>
        <v>83754.22</v>
      </c>
      <c r="E7" s="18" t="s">
        <v>24</v>
      </c>
      <c r="F7" s="19">
        <f>B7</f>
        <v>0.21</v>
      </c>
      <c r="G7" s="12" t="s">
        <v>25</v>
      </c>
      <c r="H7" s="13">
        <f>ROUND($H$6*F7,2)</f>
        <v>0</v>
      </c>
      <c r="I7" s="5"/>
    </row>
    <row r="8" spans="1:9" ht="15.75" thickBot="1" x14ac:dyDescent="0.3">
      <c r="A8" s="57" t="s">
        <v>26</v>
      </c>
      <c r="B8" s="58"/>
      <c r="C8" s="59"/>
      <c r="D8" s="20">
        <f>SUM(D6:D7)</f>
        <v>482583.81999999995</v>
      </c>
      <c r="E8" s="57" t="s">
        <v>27</v>
      </c>
      <c r="F8" s="58"/>
      <c r="G8" s="59"/>
      <c r="H8" s="20">
        <f>SUM(H6:H7)</f>
        <v>0</v>
      </c>
      <c r="I8" s="5"/>
    </row>
    <row r="9" spans="1:9" ht="15.75" thickBot="1" x14ac:dyDescent="0.3">
      <c r="E9" s="5"/>
      <c r="F9" s="5"/>
      <c r="G9" s="6"/>
      <c r="I9" s="5"/>
    </row>
    <row r="10" spans="1:9" ht="15.75" thickBot="1" x14ac:dyDescent="0.3">
      <c r="A10" s="21"/>
      <c r="E10" s="5"/>
      <c r="F10" s="49" t="s">
        <v>28</v>
      </c>
      <c r="G10" s="50"/>
      <c r="H10" s="49" t="s">
        <v>29</v>
      </c>
      <c r="I10" s="50"/>
    </row>
    <row r="11" spans="1:9" x14ac:dyDescent="0.25">
      <c r="A11" s="22" t="s">
        <v>30</v>
      </c>
      <c r="B11" s="22" t="s">
        <v>31</v>
      </c>
      <c r="C11" s="22" t="s">
        <v>32</v>
      </c>
      <c r="D11" s="22" t="s">
        <v>33</v>
      </c>
      <c r="E11" s="23" t="s">
        <v>34</v>
      </c>
      <c r="F11" s="23" t="s">
        <v>35</v>
      </c>
      <c r="G11" s="22" t="s">
        <v>36</v>
      </c>
      <c r="H11" s="22" t="s">
        <v>37</v>
      </c>
      <c r="I11" s="22" t="s">
        <v>38</v>
      </c>
    </row>
    <row r="12" spans="1:9" x14ac:dyDescent="0.25">
      <c r="A12" s="24" t="s">
        <v>39</v>
      </c>
      <c r="B12" s="24" t="s">
        <v>39</v>
      </c>
      <c r="C12" s="24" t="s">
        <v>49</v>
      </c>
      <c r="D12" s="24"/>
      <c r="E12" s="25"/>
      <c r="F12" s="25"/>
      <c r="G12" s="26"/>
      <c r="H12" s="27"/>
      <c r="I12" s="28"/>
    </row>
    <row r="13" spans="1:9" x14ac:dyDescent="0.25">
      <c r="A13" s="24"/>
      <c r="B13" s="24" t="s">
        <v>50</v>
      </c>
      <c r="C13" s="24" t="s">
        <v>40</v>
      </c>
      <c r="D13" s="24" t="s">
        <v>47</v>
      </c>
      <c r="E13" s="25">
        <v>8000</v>
      </c>
      <c r="F13" s="25">
        <f>'RFQ-2026'!E8</f>
        <v>29</v>
      </c>
      <c r="G13" s="26">
        <f>ROUND(E13*F13,2)</f>
        <v>232000</v>
      </c>
      <c r="H13" s="27">
        <f>ROUND('RFQ-2026'!D8,2)</f>
        <v>0</v>
      </c>
      <c r="I13" s="28">
        <f>ROUND(E13*H13,2)</f>
        <v>0</v>
      </c>
    </row>
    <row r="14" spans="1:9" x14ac:dyDescent="0.25">
      <c r="A14" s="24"/>
      <c r="B14" s="24" t="s">
        <v>51</v>
      </c>
      <c r="C14" s="24" t="s">
        <v>41</v>
      </c>
      <c r="D14" s="29" t="s">
        <v>47</v>
      </c>
      <c r="E14" s="25">
        <v>4000</v>
      </c>
      <c r="F14" s="25">
        <f>'RFQ-2026'!E9</f>
        <v>34.799999999999997</v>
      </c>
      <c r="G14" s="26">
        <f t="shared" ref="G14:G18" si="0">ROUND(E14*F14,2)</f>
        <v>139200</v>
      </c>
      <c r="H14" s="27">
        <f>ROUND('RFQ-2026'!D9,2)</f>
        <v>0</v>
      </c>
      <c r="I14" s="28">
        <f t="shared" ref="I14:I18" si="1">ROUND(E14*H14,2)</f>
        <v>0</v>
      </c>
    </row>
    <row r="15" spans="1:9" x14ac:dyDescent="0.25">
      <c r="A15" s="24"/>
      <c r="B15" s="24" t="s">
        <v>52</v>
      </c>
      <c r="C15" s="24" t="s">
        <v>44</v>
      </c>
      <c r="D15" s="29" t="s">
        <v>47</v>
      </c>
      <c r="E15" s="25">
        <v>40</v>
      </c>
      <c r="F15" s="25">
        <f>'RFQ-2026'!E10</f>
        <v>72.5</v>
      </c>
      <c r="G15" s="26">
        <f t="shared" si="0"/>
        <v>2900</v>
      </c>
      <c r="H15" s="27">
        <f>ROUND('RFQ-2026'!D10,2)</f>
        <v>0</v>
      </c>
      <c r="I15" s="28">
        <f t="shared" si="1"/>
        <v>0</v>
      </c>
    </row>
    <row r="16" spans="1:9" x14ac:dyDescent="0.25">
      <c r="A16" s="24"/>
      <c r="B16" s="24" t="s">
        <v>53</v>
      </c>
      <c r="C16" s="24" t="s">
        <v>45</v>
      </c>
      <c r="D16" s="29" t="s">
        <v>47</v>
      </c>
      <c r="E16" s="25">
        <v>40</v>
      </c>
      <c r="F16" s="25">
        <f>'RFQ-2026'!E11</f>
        <v>45.24</v>
      </c>
      <c r="G16" s="26">
        <f>ROUND(E16*F16,2)</f>
        <v>1809.6</v>
      </c>
      <c r="H16" s="27">
        <f>ROUND('RFQ-2026'!D11,2)</f>
        <v>0</v>
      </c>
      <c r="I16" s="28">
        <f>ROUND(E16*H16,2)</f>
        <v>0</v>
      </c>
    </row>
    <row r="17" spans="1:9" x14ac:dyDescent="0.25">
      <c r="A17" s="24"/>
      <c r="B17" s="24" t="s">
        <v>56</v>
      </c>
      <c r="C17" s="24" t="s">
        <v>58</v>
      </c>
      <c r="D17" s="29" t="s">
        <v>57</v>
      </c>
      <c r="E17" s="25">
        <v>200</v>
      </c>
      <c r="F17" s="25">
        <f>'RFQ-2026'!E12</f>
        <v>45</v>
      </c>
      <c r="G17" s="26">
        <f>ROUND(E17*F17,2)</f>
        <v>9000</v>
      </c>
      <c r="H17" s="27">
        <f>ROUND('RFQ-2026'!D12,2)</f>
        <v>0</v>
      </c>
      <c r="I17" s="28">
        <f>ROUND(E17*H17,2)</f>
        <v>0</v>
      </c>
    </row>
    <row r="18" spans="1:9" x14ac:dyDescent="0.25">
      <c r="A18" s="24"/>
      <c r="B18" s="24" t="s">
        <v>54</v>
      </c>
      <c r="C18" s="24" t="s">
        <v>46</v>
      </c>
      <c r="D18" s="29" t="s">
        <v>47</v>
      </c>
      <c r="E18" s="25">
        <v>200</v>
      </c>
      <c r="F18" s="25">
        <f>'RFQ-2026'!E13</f>
        <v>69.599999999999994</v>
      </c>
      <c r="G18" s="26">
        <f t="shared" si="0"/>
        <v>13920</v>
      </c>
      <c r="H18" s="27">
        <f>ROUND('RFQ-2026'!D13,2)</f>
        <v>0</v>
      </c>
      <c r="I18" s="28">
        <f t="shared" si="1"/>
        <v>0</v>
      </c>
    </row>
    <row r="19" spans="1:9" x14ac:dyDescent="0.25">
      <c r="A19" s="24"/>
      <c r="B19" s="24"/>
      <c r="C19" s="24"/>
      <c r="D19" s="29"/>
      <c r="E19" s="25"/>
      <c r="F19" s="25"/>
      <c r="G19" s="26"/>
      <c r="H19" s="27"/>
      <c r="I19" s="28"/>
    </row>
    <row r="20" spans="1:9" x14ac:dyDescent="0.25">
      <c r="A20" s="24"/>
      <c r="B20" s="24"/>
      <c r="C20" s="24"/>
      <c r="D20" s="29"/>
      <c r="E20" s="25"/>
      <c r="F20" s="25"/>
      <c r="G20" s="26"/>
      <c r="H20" s="27"/>
      <c r="I20" s="28"/>
    </row>
    <row r="21" spans="1:9" x14ac:dyDescent="0.25">
      <c r="A21" s="24"/>
      <c r="B21" s="24"/>
      <c r="C21" s="24"/>
      <c r="D21" s="29"/>
      <c r="E21" s="25"/>
      <c r="F21" s="25"/>
      <c r="G21" s="26"/>
      <c r="H21" s="27"/>
      <c r="I21" s="28"/>
    </row>
    <row r="22" spans="1:9" x14ac:dyDescent="0.25">
      <c r="A22" s="24"/>
      <c r="B22" s="24"/>
      <c r="C22" s="24"/>
      <c r="D22" s="29"/>
      <c r="E22" s="25"/>
      <c r="F22" s="25"/>
      <c r="G22" s="26"/>
      <c r="H22" s="27"/>
      <c r="I22" s="28"/>
    </row>
    <row r="23" spans="1:9" x14ac:dyDescent="0.25">
      <c r="A23" s="24"/>
      <c r="B23" s="24"/>
      <c r="C23" s="24"/>
      <c r="D23" s="29"/>
      <c r="E23" s="25"/>
      <c r="F23" s="25"/>
      <c r="G23" s="26"/>
      <c r="H23" s="27"/>
      <c r="I23" s="28"/>
    </row>
    <row r="24" spans="1:9" x14ac:dyDescent="0.25">
      <c r="A24" s="24"/>
      <c r="B24" s="24"/>
      <c r="C24" s="24"/>
      <c r="D24" s="29"/>
      <c r="E24" s="25"/>
      <c r="F24" s="25"/>
      <c r="G24" s="26"/>
      <c r="H24" s="27"/>
      <c r="I24" s="28"/>
    </row>
    <row r="25" spans="1:9" x14ac:dyDescent="0.25">
      <c r="C25" s="24"/>
      <c r="E25" s="5"/>
      <c r="F25" s="5"/>
      <c r="G25" s="26"/>
      <c r="H25" s="27"/>
      <c r="I25" s="28"/>
    </row>
  </sheetData>
  <sheetProtection algorithmName="SHA-512" hashValue="vfUddImrVmLObkwb8+HNc5KIV6IJz8iGdBl9qhYAj9GG8Rn7rru7L9iU/AlerNHexiskMBuntmSGMArLKczXgg==" saltValue="VYJqGEfrNq1ez8fXPbX7S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RFQ-2026</vt:lpstr>
      <vt:lpstr>CERTO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2025-03-14T10:43:14Z</dcterms:created>
  <dcterms:modified xsi:type="dcterms:W3CDTF">2025-06-20T13:42:57Z</dcterms:modified>
</cp:coreProperties>
</file>