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2DF71ED9-5955-4978-B3EC-A138264AA414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14" i="1"/>
  <c r="G14" i="1"/>
  <c r="E14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22" i="1"/>
  <c r="G21" i="1"/>
  <c r="F23" i="1"/>
  <c r="G23" i="1" s="1"/>
  <c r="I17" i="1"/>
  <c r="I18" i="1"/>
  <c r="I19" i="1"/>
  <c r="I20" i="1"/>
  <c r="G20" i="1" l="1"/>
  <c r="G19" i="1" l="1"/>
  <c r="G18" i="1"/>
  <c r="G17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<sst xmlns="http://schemas.openxmlformats.org/spreadsheetml/2006/main" count="230" uniqueCount="137">
  <si>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</si>
  <si>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</si>
  <si>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</si>
  <si>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</si>
  <si>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</si>
  <si>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</si>
  <si>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</si>
  <si>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</si>
  <si>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</si>
  <si>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</si>
  <si>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</si>
  <si>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</si>
  <si>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</si>
  <si>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</si>
  <si>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</si>
  <si>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</si>
  <si>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</si>
  <si>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</si>
  <si>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</si>
  <si>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</si>
  <si>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</si>
  <si>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</si>
  <si>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</si>
  <si>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</si>
  <si>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</si>
  <si>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</si>
  <si>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</si>
  <si>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</si>
  <si>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</si>
  <si>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</si>
  <si>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</si>
  <si>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</si>
  <si>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</si>
  <si>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</si>
  <si>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2</t>
  </si>
  <si>
    <t>T2</t>
  </si>
  <si>
    <t>Mantenimiento integral de pozos</t>
  </si>
  <si>
    <t>02.01</t>
  </si>
  <si>
    <t>RETIRADA O ENTREGA DE MATERIAL CON DRESINA PROPIA H. DIURNO</t>
  </si>
  <si>
    <t>02.02</t>
  </si>
  <si>
    <t>RETIRADA O ENTREGA DE MATERIAL CON DRESINA PROPIA H. NOCTURNO</t>
  </si>
  <si>
    <t>04.06</t>
  </si>
  <si>
    <t>SUSTITUCION DE PUERTA ACUSTICA EN P. VENTILACION H NOCTURNO</t>
  </si>
  <si>
    <t>04.07</t>
  </si>
  <si>
    <t>SUSTITUCION DE PUERTA ACUSTICA EN P. VENTILACION H DIURNO</t>
  </si>
  <si>
    <t>04.08</t>
  </si>
  <si>
    <t>REPARACION PUERTA ACUSTICA EN P. DE VENTILACION H. NOCTURNO</t>
  </si>
  <si>
    <t>04.09</t>
  </si>
  <si>
    <t>REPARACION PUERTA ACUSTICA EN P. DE VENTILACION H. DIURNO</t>
  </si>
  <si>
    <t>04.10</t>
  </si>
  <si>
    <t>REPARACION DE MOTOR ELECTRICO P&lt;20 Kw</t>
  </si>
  <si>
    <t>04.11</t>
  </si>
  <si>
    <t>REPARACION DE MOTOR ELECTRICO 20&lt;P&lt;50 Kw</t>
  </si>
  <si>
    <t>04.12</t>
  </si>
  <si>
    <t>REPARACION DE ELEMENTOS DE IMPULSION EN P. VENTILACION</t>
  </si>
  <si>
    <t>07.01</t>
  </si>
  <si>
    <t>TECNICO TITULADO H. NOCTURNO</t>
  </si>
  <si>
    <t>07.02</t>
  </si>
  <si>
    <t>TECNICO TITULADO H. DIURNO</t>
  </si>
  <si>
    <t>07.03</t>
  </si>
  <si>
    <t>OFICIAL 1ª  ELECTROM / ELECT. H NOCTURNO</t>
  </si>
  <si>
    <t>07.04</t>
  </si>
  <si>
    <t>OFICIAL 1ª  ELECTROM / ELECT. H DIURNO</t>
  </si>
  <si>
    <t>07.05</t>
  </si>
  <si>
    <t>AYUDANTE ELECTROM / ELECT. H NOCTURNO</t>
  </si>
  <si>
    <t>07.06</t>
  </si>
  <si>
    <t>AYUDANTE ELECTROM / ELECT. H DIURNO</t>
  </si>
  <si>
    <t>07.09</t>
  </si>
  <si>
    <t>GESTION INTEGRAL DE CORTE DE TRACCION</t>
  </si>
  <si>
    <t>07.10</t>
  </si>
  <si>
    <t>JORNADA DRESINA CON CONDUCTOR H. NOCTURNO</t>
  </si>
  <si>
    <t>07.11</t>
  </si>
  <si>
    <t>JORNADA DRESINA CON CONDUCTOR H. DIURNO</t>
  </si>
  <si>
    <t>04.15</t>
  </si>
  <si>
    <t>SYM APARAMENTA ARMARIO VENTILACIÓN</t>
  </si>
  <si>
    <t>04.17</t>
  </si>
  <si>
    <t>LIMPIEZA DE POZO DE VENTILACION Y VENTOSA</t>
  </si>
  <si>
    <t>04.18</t>
  </si>
  <si>
    <t>SUMINISTRO Y COLOCACION DE REJILLA DE VENTILADOR</t>
  </si>
  <si>
    <t>04.19</t>
  </si>
  <si>
    <t>SUMISTRO Y MONTAJE DE TRAMEX DE 65X65 cm</t>
  </si>
  <si>
    <t>04.20</t>
  </si>
  <si>
    <t>EQUILIBRADO DINAMICO DE ROTOR Y RODETE</t>
  </si>
  <si>
    <t>04.21</t>
  </si>
  <si>
    <t>REPARACION MECANICA DEL MOTOR SIN BOBINADO</t>
  </si>
  <si>
    <t>04.22</t>
  </si>
  <si>
    <t>SUMINISTRO E INSTALACION ARRANCADOR ALTISTAR ATS-46D17N 7.5KW</t>
  </si>
  <si>
    <t>04.23</t>
  </si>
  <si>
    <t>SUMINISTRO E INSTALACION ARRANCADOR ALTISTAR ATS-88D17N 45KW</t>
  </si>
  <si>
    <t>04.24</t>
  </si>
  <si>
    <t>SUMINISTRO E INSTALACION ARRANCADOR ALTISTAR 62 A48D62Q</t>
  </si>
  <si>
    <t>04.25</t>
  </si>
  <si>
    <t>REPARACIÓN DE ASPAS DE HIERRO</t>
  </si>
  <si>
    <t>04.26</t>
  </si>
  <si>
    <t>SUSTITUCION DE ASPAS DE FUNDICIÓN</t>
  </si>
  <si>
    <t>04.27</t>
  </si>
  <si>
    <t>LIMPIEZA Y ENGRASE DE MOTORES</t>
  </si>
  <si>
    <t>04.13</t>
  </si>
  <si>
    <t>04.14</t>
  </si>
  <si>
    <t>2.1</t>
  </si>
  <si>
    <t>AC_015</t>
  </si>
  <si>
    <t>AC_016</t>
  </si>
  <si>
    <t>AC_018</t>
  </si>
  <si>
    <t>AC_019</t>
  </si>
  <si>
    <t>AC_020</t>
  </si>
  <si>
    <t>AC_021</t>
  </si>
  <si>
    <t>AC_022</t>
  </si>
  <si>
    <t>AC_023</t>
  </si>
  <si>
    <t>AC_024</t>
  </si>
  <si>
    <t>AC_025</t>
  </si>
  <si>
    <t>SUMINISTRO E INSTALACION DE UNIDAD BASE SIMOCODE</t>
  </si>
  <si>
    <t>SUMINISTRO E INSTALACION DE MÓDULO E/S SIMOCODE</t>
  </si>
  <si>
    <t>SUMINISTRO E INSTALACION PICA DE TIERRA 2 UNE 202006 142 2000x14,2. KLK ref: 11892</t>
  </si>
  <si>
    <t>SUMINISTRO E INSTALACION CONDUCTOR DE CU DESNUDO 35 (KG) Cable</t>
  </si>
  <si>
    <t>SUMINISTRO E INSTALACION CONDUCTOR RZ1-K (AS) 1kV 1x6 Cable</t>
  </si>
  <si>
    <t>SUMINISTRO E INSTALACION CONDUCTOR RZ1-K (AS) 1kV 1x10 Cable</t>
  </si>
  <si>
    <t>SUMINISTRO E INSTALACION CONDUCTOR RZ1-K (AS) 1kV 1x16 Cable</t>
  </si>
  <si>
    <t>SUMINISTRO E INSTALACION BANDEJA Rejiband Rapide 60x200 BYCRO</t>
  </si>
  <si>
    <t>SUMINISTRO E INSTALACIONACTUADOR LINEAL MECVEL ALI3/0200/M04/59-24/M0/IP65/P1/A1 O.P.: 2006/1456/01</t>
  </si>
  <si>
    <t>SUMINISTRO E INSTALACION Arrancador electronico suave S" 200-480VA, Sirius</t>
  </si>
  <si>
    <t>SUMINISTRO E INSTALACION COMPUERTA CRA-E/B/AO.MCM 1888 X 1815</t>
  </si>
  <si>
    <t>SUMINISTRO E INSTALACION Conversor 10/100TX - 100FX/ST AT-MMC200/ST-960</t>
  </si>
  <si>
    <t>SUMINISTRO E INSTALACION Pieza de compuerta realizada por tornero profesional</t>
  </si>
  <si>
    <t>m</t>
  </si>
  <si>
    <t>AC_017</t>
  </si>
  <si>
    <t>AC_026</t>
  </si>
  <si>
    <t>RETIRADA O ENTREGA DE MATERIAL SIN DRESINA PROPIA H. DIURNO</t>
  </si>
  <si>
    <t>AC_027</t>
  </si>
  <si>
    <t>RETIRADA O ENTREGA DE MATERIAL SIN DRESINA PROPIA H. NOCTURNO</t>
  </si>
  <si>
    <t>Ud</t>
  </si>
  <si>
    <t>CAP2</t>
  </si>
  <si>
    <t>CAP1</t>
  </si>
  <si>
    <t xml:space="preserve">Mantenimiento integral de pozos </t>
  </si>
  <si>
    <t>Reparación de pozos (preciario)</t>
  </si>
  <si>
    <t>Ud*mes</t>
  </si>
  <si>
    <t>MANTENIMIENTO INTEGRAL DE POZOS DE VENTILACIÓN</t>
  </si>
  <si>
    <t>REPARACIÓN DE POZOS DE VENTILACIÓN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</si>
</sst>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4" borderId="0" xfId="0" applyFill="1"/>
    <xf numFmtId="0" fontId="3" fillId="4" borderId="0" xfId="0" applyFont="1" applyFill="1"/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3" fillId="7" borderId="0" xfId="0" applyFont="1" applyFill="1"/>
    <xf numFmtId="4" fontId="4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Alignment="1" applyProtection="1">
      <alignment horizontal="right"/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4" fontId="0" fillId="0" borderId="0" xfId="0" applyNumberFormat="1" applyAlignment="1">
      <alignment horizontal="right"/>
    </xf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 applyAlignment="1">
      <alignment horizontal="right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49" fontId="4" fillId="0" borderId="0" xfId="0" applyNumberFormat="1" applyFont="1"/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 vertical="top"/>
    </xf>
    <xf numFmtId="4" fontId="3" fillId="0" borderId="0" xfId="0" applyNumberFormat="1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" fontId="8" fillId="0" borderId="0" xfId="0" applyNumberFormat="1" applyFont="1"/>
    <xf numFmtId="4" fontId="4" fillId="0" borderId="0" xfId="0" applyNumberFormat="1" applyFont="1"/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4" borderId="0" xfId="0" applyNumberFormat="1" applyFill="1"/>
    <xf numFmtId="4" fontId="3" fillId="4" borderId="0" xfId="0" applyNumberFormat="1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951B8A30-57FC-43C5-8456-6F4C84B0B0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98"/>
  <sheetViews>
    <sheetView tabSelected="1" zoomScale="85" zoomScaleNormal="85" workbookViewId="0">
      <selection activeCell="I7" sqref="I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6.33203125" bestFit="1" customWidth="1"/>
    <col min="4" max="4" width="18.6640625" customWidth="1"/>
    <col min="5" max="5" width="27.6640625" style="10" customWidth="1"/>
    <col min="6" max="6" width="18" style="11" bestFit="1" customWidth="1"/>
    <col min="7" max="7" width="22.5546875" style="12" customWidth="1"/>
    <col min="8" max="8" width="19.6640625" bestFit="1" customWidth="1"/>
    <col min="9" max="9" width="18.6640625" style="10" customWidth="1"/>
    <col min="10" max="10" width="7.33203125" customWidth="1"/>
    <col min="11" max="11" width="15.109375" bestFit="1" customWidth="1"/>
  </cols>
  <sheetData>
    <row r="1" spans="1:9" ht="15" thickBot="1" x14ac:dyDescent="0.35">
      <c r="D1" s="9" t="s">
        <v>0</v>
      </c>
      <c r="H1" s="9" t="s">
        <v>1</v>
      </c>
    </row>
    <row r="2" spans="1:9" ht="15" thickBot="1" x14ac:dyDescent="0.35">
      <c r="A2" s="13" t="s">
        <v>2</v>
      </c>
      <c r="B2" s="14">
        <v>1</v>
      </c>
    </row>
    <row r="3" spans="1:9" ht="15" customHeight="1" thickBot="1" x14ac:dyDescent="0.35">
      <c r="A3" s="60" t="s">
        <v>3</v>
      </c>
      <c r="B3" s="61"/>
      <c r="C3" s="62"/>
      <c r="D3" s="15">
        <f>SUM(G:G)</f>
        <v>935449.60999999987</v>
      </c>
      <c r="E3" s="60" t="s">
        <v>4</v>
      </c>
      <c r="F3" s="61"/>
      <c r="G3" s="62"/>
      <c r="H3" s="15">
        <f>SUM(I:I)</f>
        <v>0</v>
      </c>
    </row>
    <row r="4" spans="1:9" ht="15" customHeight="1" thickBot="1" x14ac:dyDescent="0.35">
      <c r="A4" s="16" t="s">
        <v>5</v>
      </c>
      <c r="B4" s="17">
        <v>0.06</v>
      </c>
      <c r="C4" s="18" t="s">
        <v>6</v>
      </c>
      <c r="D4" s="19">
        <f>ROUND($D$3*B4,2)</f>
        <v>56126.98</v>
      </c>
      <c r="E4" s="20" t="s">
        <v>7</v>
      </c>
      <c r="F4" s="8"/>
      <c r="G4" s="18" t="s">
        <v>6</v>
      </c>
      <c r="H4" s="19">
        <f>ROUND($H$3*F4,2)</f>
        <v>0</v>
      </c>
    </row>
    <row r="5" spans="1:9" ht="15" thickBot="1" x14ac:dyDescent="0.35">
      <c r="A5" s="16" t="s">
        <v>8</v>
      </c>
      <c r="B5" s="17">
        <v>0.09</v>
      </c>
      <c r="C5" s="18" t="s">
        <v>9</v>
      </c>
      <c r="D5" s="19">
        <f>ROUND($D$3*B5,2)</f>
        <v>84190.46</v>
      </c>
      <c r="E5" s="20" t="s">
        <v>10</v>
      </c>
      <c r="F5" s="8"/>
      <c r="G5" s="18" t="s">
        <v>9</v>
      </c>
      <c r="H5" s="19">
        <f>ROUND($H$3*F5,2)</f>
        <v>0</v>
      </c>
    </row>
    <row r="6" spans="1:9" ht="15" thickBot="1" x14ac:dyDescent="0.35">
      <c r="A6" s="63" t="s">
        <v>11</v>
      </c>
      <c r="B6" s="64"/>
      <c r="C6" s="65"/>
      <c r="D6" s="19">
        <f>SUM(D3,D4,D5)</f>
        <v>1075767.0499999998</v>
      </c>
      <c r="E6" s="63" t="s">
        <v>12</v>
      </c>
      <c r="F6" s="64"/>
      <c r="G6" s="65"/>
      <c r="H6" s="19">
        <f>SUM(H3,H4,H5)</f>
        <v>0</v>
      </c>
    </row>
    <row r="7" spans="1:9" ht="15" thickBot="1" x14ac:dyDescent="0.35">
      <c r="A7" s="21" t="s">
        <v>13</v>
      </c>
      <c r="B7" s="22">
        <v>0.21</v>
      </c>
      <c r="C7" s="18" t="s">
        <v>14</v>
      </c>
      <c r="D7" s="19">
        <f>ROUND($D$6*B7,2)</f>
        <v>225911.08</v>
      </c>
      <c r="E7" s="23" t="s">
        <v>13</v>
      </c>
      <c r="F7" s="24">
        <f>B7</f>
        <v>0.21</v>
      </c>
      <c r="G7" s="18" t="s">
        <v>14</v>
      </c>
      <c r="H7" s="19">
        <f>ROUND($H$6*F7,2)</f>
        <v>0</v>
      </c>
    </row>
    <row r="8" spans="1:9" ht="15" thickBot="1" x14ac:dyDescent="0.35">
      <c r="A8" s="66" t="s">
        <v>15</v>
      </c>
      <c r="B8" s="67"/>
      <c r="C8" s="68"/>
      <c r="D8" s="25">
        <f>SUM(D6:D7)</f>
        <v>1301678.1299999999</v>
      </c>
      <c r="E8" s="66" t="s">
        <v>16</v>
      </c>
      <c r="F8" s="67"/>
      <c r="G8" s="68"/>
      <c r="H8" s="25">
        <f>SUM(H6:H7)</f>
        <v>0</v>
      </c>
    </row>
    <row r="9" spans="1:9" ht="15" thickBot="1" x14ac:dyDescent="0.35"/>
    <row r="10" spans="1:9" ht="15" thickBot="1" x14ac:dyDescent="0.35">
      <c r="A10" s="26"/>
      <c r="F10" s="58" t="s">
        <v>17</v>
      </c>
      <c r="G10" s="59"/>
      <c r="H10" s="58" t="s">
        <v>18</v>
      </c>
      <c r="I10" s="59"/>
    </row>
    <row r="11" spans="1:9" x14ac:dyDescent="0.3">
      <c r="A11" s="27" t="s">
        <v>19</v>
      </c>
      <c r="B11" s="27" t="s">
        <v>20</v>
      </c>
      <c r="C11" s="27" t="s">
        <v>21</v>
      </c>
      <c r="D11" s="27" t="s">
        <v>22</v>
      </c>
      <c r="E11" s="28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9" x14ac:dyDescent="0.3">
      <c r="A12" s="30" t="s">
        <v>28</v>
      </c>
      <c r="B12" s="31" t="s">
        <v>33</v>
      </c>
      <c r="C12" s="32" t="s">
        <v>135</v>
      </c>
      <c r="D12" s="33"/>
      <c r="E12" s="34"/>
      <c r="F12" s="35"/>
      <c r="G12" s="10"/>
      <c r="H12" s="36"/>
      <c r="I12" s="36"/>
    </row>
    <row r="13" spans="1:9" s="38" customFormat="1" x14ac:dyDescent="0.3">
      <c r="A13" s="37" t="s">
        <v>29</v>
      </c>
      <c r="B13" s="31" t="s">
        <v>131</v>
      </c>
      <c r="C13" s="38" t="s">
        <v>36</v>
      </c>
      <c r="D13" s="39"/>
      <c r="E13" s="39"/>
      <c r="F13" s="40"/>
      <c r="G13" s="41"/>
      <c r="H13" s="42"/>
      <c r="I13" s="42"/>
    </row>
    <row r="14" spans="1:9" x14ac:dyDescent="0.3">
      <c r="A14" s="26" t="s">
        <v>29</v>
      </c>
      <c r="B14" s="43"/>
      <c r="C14" t="s">
        <v>132</v>
      </c>
      <c r="D14" s="44" t="s">
        <v>134</v>
      </c>
      <c r="E14" s="45">
        <f>293*48</f>
        <v>14064</v>
      </c>
      <c r="F14" s="10">
        <v>51</v>
      </c>
      <c r="G14" s="46">
        <f>ROUND(F14*E14,2)</f>
        <v>717264</v>
      </c>
      <c r="H14" s="7"/>
      <c r="I14" s="47">
        <f t="shared" ref="I14" si="0">ROUND(E14*H14,2)</f>
        <v>0</v>
      </c>
    </row>
    <row r="15" spans="1:9" x14ac:dyDescent="0.3">
      <c r="A15" s="31" t="s">
        <v>34</v>
      </c>
      <c r="B15" s="31" t="s">
        <v>35</v>
      </c>
      <c r="C15" s="32" t="s">
        <v>136</v>
      </c>
      <c r="D15" s="33"/>
      <c r="E15" s="34"/>
      <c r="F15" s="10"/>
      <c r="G15" s="10"/>
      <c r="H15" s="10"/>
      <c r="I15" s="36"/>
    </row>
    <row r="16" spans="1:9" x14ac:dyDescent="0.3">
      <c r="A16" s="31" t="s">
        <v>99</v>
      </c>
      <c r="B16" s="31" t="s">
        <v>130</v>
      </c>
      <c r="C16" s="32" t="s">
        <v>133</v>
      </c>
      <c r="D16" s="33"/>
      <c r="E16" s="34"/>
      <c r="F16" s="10"/>
      <c r="G16" s="10"/>
      <c r="H16" s="10"/>
      <c r="I16" s="36"/>
    </row>
    <row r="17" spans="1:9" x14ac:dyDescent="0.3">
      <c r="A17" s="43" t="s">
        <v>99</v>
      </c>
      <c r="B17" t="s">
        <v>37</v>
      </c>
      <c r="C17" t="s">
        <v>38</v>
      </c>
      <c r="D17" s="44" t="s">
        <v>129</v>
      </c>
      <c r="E17" s="44">
        <v>3</v>
      </c>
      <c r="F17" s="10">
        <v>1567</v>
      </c>
      <c r="G17" s="46">
        <f>ROUND(F17*E17,2)</f>
        <v>4701</v>
      </c>
      <c r="H17" s="7"/>
      <c r="I17" s="47">
        <f>ROUND(E17*H17,2)</f>
        <v>0</v>
      </c>
    </row>
    <row r="18" spans="1:9" x14ac:dyDescent="0.3">
      <c r="A18" s="43" t="s">
        <v>99</v>
      </c>
      <c r="B18" t="s">
        <v>39</v>
      </c>
      <c r="C18" t="s">
        <v>40</v>
      </c>
      <c r="D18" s="44" t="s">
        <v>129</v>
      </c>
      <c r="E18" s="44">
        <v>4</v>
      </c>
      <c r="F18" s="10">
        <v>1798</v>
      </c>
      <c r="G18" s="46">
        <f t="shared" ref="G18:G61" si="1">ROUND(F18*E18,2)</f>
        <v>7192</v>
      </c>
      <c r="H18" s="7"/>
      <c r="I18" s="47">
        <f t="shared" ref="I18:I61" si="2">ROUND(E18*H18,2)</f>
        <v>0</v>
      </c>
    </row>
    <row r="19" spans="1:9" x14ac:dyDescent="0.3">
      <c r="A19" s="43" t="s">
        <v>99</v>
      </c>
      <c r="B19" s="43" t="s">
        <v>41</v>
      </c>
      <c r="C19" t="s">
        <v>42</v>
      </c>
      <c r="D19" s="44" t="s">
        <v>129</v>
      </c>
      <c r="E19" s="44">
        <v>3</v>
      </c>
      <c r="F19" s="10">
        <v>1765</v>
      </c>
      <c r="G19" s="46">
        <f t="shared" si="1"/>
        <v>5295</v>
      </c>
      <c r="H19" s="7"/>
      <c r="I19" s="47">
        <f t="shared" si="2"/>
        <v>0</v>
      </c>
    </row>
    <row r="20" spans="1:9" x14ac:dyDescent="0.3">
      <c r="A20" s="43" t="s">
        <v>99</v>
      </c>
      <c r="B20" s="43" t="s">
        <v>43</v>
      </c>
      <c r="C20" t="s">
        <v>44</v>
      </c>
      <c r="D20" s="44" t="s">
        <v>129</v>
      </c>
      <c r="E20" s="44">
        <v>2</v>
      </c>
      <c r="F20" s="10">
        <v>1478</v>
      </c>
      <c r="G20" s="46">
        <f t="shared" si="1"/>
        <v>2956</v>
      </c>
      <c r="H20" s="7"/>
      <c r="I20" s="47">
        <f t="shared" si="2"/>
        <v>0</v>
      </c>
    </row>
    <row r="21" spans="1:9" x14ac:dyDescent="0.3">
      <c r="A21" s="43" t="s">
        <v>99</v>
      </c>
      <c r="B21" s="43" t="s">
        <v>45</v>
      </c>
      <c r="C21" t="s">
        <v>46</v>
      </c>
      <c r="D21" s="44" t="s">
        <v>129</v>
      </c>
      <c r="E21" s="44">
        <v>5</v>
      </c>
      <c r="F21" s="10">
        <v>623</v>
      </c>
      <c r="G21" s="46">
        <f t="shared" si="1"/>
        <v>3115</v>
      </c>
      <c r="H21" s="7"/>
      <c r="I21" s="47">
        <f t="shared" si="2"/>
        <v>0</v>
      </c>
    </row>
    <row r="22" spans="1:9" x14ac:dyDescent="0.3">
      <c r="A22" s="43" t="s">
        <v>99</v>
      </c>
      <c r="B22" s="43" t="s">
        <v>47</v>
      </c>
      <c r="C22" t="s">
        <v>48</v>
      </c>
      <c r="D22" s="44" t="s">
        <v>129</v>
      </c>
      <c r="E22" s="44">
        <v>3</v>
      </c>
      <c r="F22" s="10">
        <v>476</v>
      </c>
      <c r="G22" s="46">
        <f t="shared" si="1"/>
        <v>1428</v>
      </c>
      <c r="H22" s="7"/>
      <c r="I22" s="47">
        <f t="shared" si="2"/>
        <v>0</v>
      </c>
    </row>
    <row r="23" spans="1:9" s="49" customFormat="1" x14ac:dyDescent="0.3">
      <c r="A23" s="43" t="s">
        <v>99</v>
      </c>
      <c r="B23" s="43" t="s">
        <v>49</v>
      </c>
      <c r="C23" t="s">
        <v>50</v>
      </c>
      <c r="D23" s="44" t="s">
        <v>129</v>
      </c>
      <c r="E23" s="48">
        <v>3</v>
      </c>
      <c r="F23" s="10">
        <f>7000*1.19</f>
        <v>8330</v>
      </c>
      <c r="G23" s="46">
        <f t="shared" si="1"/>
        <v>24990</v>
      </c>
      <c r="H23" s="7"/>
      <c r="I23" s="47">
        <f t="shared" si="2"/>
        <v>0</v>
      </c>
    </row>
    <row r="24" spans="1:9" ht="14.4" customHeight="1" x14ac:dyDescent="0.3">
      <c r="A24" s="43" t="s">
        <v>99</v>
      </c>
      <c r="B24" s="43" t="s">
        <v>51</v>
      </c>
      <c r="C24" t="s">
        <v>52</v>
      </c>
      <c r="D24" s="44" t="s">
        <v>129</v>
      </c>
      <c r="E24" s="44">
        <v>4</v>
      </c>
      <c r="F24" s="10">
        <v>11987</v>
      </c>
      <c r="G24" s="46">
        <f t="shared" si="1"/>
        <v>47948</v>
      </c>
      <c r="H24" s="7"/>
      <c r="I24" s="47">
        <f t="shared" si="2"/>
        <v>0</v>
      </c>
    </row>
    <row r="25" spans="1:9" x14ac:dyDescent="0.3">
      <c r="A25" s="43" t="s">
        <v>99</v>
      </c>
      <c r="B25" s="43" t="s">
        <v>53</v>
      </c>
      <c r="C25" t="s">
        <v>54</v>
      </c>
      <c r="D25" s="44" t="s">
        <v>129</v>
      </c>
      <c r="E25" s="44">
        <v>3</v>
      </c>
      <c r="F25" s="10">
        <v>1890</v>
      </c>
      <c r="G25" s="46">
        <f t="shared" si="1"/>
        <v>5670</v>
      </c>
      <c r="H25" s="7"/>
      <c r="I25" s="47">
        <f t="shared" si="2"/>
        <v>0</v>
      </c>
    </row>
    <row r="26" spans="1:9" x14ac:dyDescent="0.3">
      <c r="A26" s="43" t="s">
        <v>99</v>
      </c>
      <c r="B26" s="43" t="s">
        <v>55</v>
      </c>
      <c r="C26" t="s">
        <v>56</v>
      </c>
      <c r="D26" s="44" t="s">
        <v>129</v>
      </c>
      <c r="E26" s="44">
        <v>1</v>
      </c>
      <c r="F26" s="10">
        <v>45.49</v>
      </c>
      <c r="G26" s="46">
        <f t="shared" si="1"/>
        <v>45.49</v>
      </c>
      <c r="H26" s="7"/>
      <c r="I26" s="47">
        <f t="shared" si="2"/>
        <v>0</v>
      </c>
    </row>
    <row r="27" spans="1:9" ht="12" customHeight="1" x14ac:dyDescent="0.3">
      <c r="A27" s="43" t="s">
        <v>99</v>
      </c>
      <c r="B27" s="43" t="s">
        <v>57</v>
      </c>
      <c r="C27" t="s">
        <v>58</v>
      </c>
      <c r="D27" s="44" t="s">
        <v>129</v>
      </c>
      <c r="E27" s="44">
        <v>1</v>
      </c>
      <c r="F27" s="10">
        <v>37.71</v>
      </c>
      <c r="G27" s="46">
        <f t="shared" si="1"/>
        <v>37.71</v>
      </c>
      <c r="H27" s="7"/>
      <c r="I27" s="47">
        <f t="shared" si="2"/>
        <v>0</v>
      </c>
    </row>
    <row r="28" spans="1:9" x14ac:dyDescent="0.3">
      <c r="A28" s="43" t="s">
        <v>99</v>
      </c>
      <c r="B28" s="43" t="s">
        <v>59</v>
      </c>
      <c r="C28" t="s">
        <v>60</v>
      </c>
      <c r="D28" s="44" t="s">
        <v>129</v>
      </c>
      <c r="E28" s="44">
        <v>1</v>
      </c>
      <c r="F28" s="10">
        <v>40.81</v>
      </c>
      <c r="G28" s="46">
        <f t="shared" si="1"/>
        <v>40.81</v>
      </c>
      <c r="H28" s="7"/>
      <c r="I28" s="47">
        <f t="shared" si="2"/>
        <v>0</v>
      </c>
    </row>
    <row r="29" spans="1:9" x14ac:dyDescent="0.3">
      <c r="A29" s="43" t="s">
        <v>99</v>
      </c>
      <c r="B29" s="43" t="s">
        <v>61</v>
      </c>
      <c r="C29" t="s">
        <v>62</v>
      </c>
      <c r="D29" s="44" t="s">
        <v>129</v>
      </c>
      <c r="E29" s="44">
        <v>1</v>
      </c>
      <c r="F29" s="10">
        <v>33.26</v>
      </c>
      <c r="G29" s="46">
        <f t="shared" si="1"/>
        <v>33.26</v>
      </c>
      <c r="H29" s="7"/>
      <c r="I29" s="47">
        <f t="shared" si="2"/>
        <v>0</v>
      </c>
    </row>
    <row r="30" spans="1:9" x14ac:dyDescent="0.3">
      <c r="A30" s="43" t="s">
        <v>99</v>
      </c>
      <c r="B30" s="43" t="s">
        <v>63</v>
      </c>
      <c r="C30" t="s">
        <v>64</v>
      </c>
      <c r="D30" s="44" t="s">
        <v>129</v>
      </c>
      <c r="E30" s="44">
        <v>1</v>
      </c>
      <c r="F30" s="10">
        <v>36.64</v>
      </c>
      <c r="G30" s="46">
        <f t="shared" si="1"/>
        <v>36.64</v>
      </c>
      <c r="H30" s="7"/>
      <c r="I30" s="47">
        <f t="shared" si="2"/>
        <v>0</v>
      </c>
    </row>
    <row r="31" spans="1:9" x14ac:dyDescent="0.3">
      <c r="A31" s="43" t="s">
        <v>99</v>
      </c>
      <c r="B31" s="43" t="s">
        <v>65</v>
      </c>
      <c r="C31" t="s">
        <v>66</v>
      </c>
      <c r="D31" s="44" t="s">
        <v>129</v>
      </c>
      <c r="E31" s="44">
        <v>1</v>
      </c>
      <c r="F31" s="10">
        <v>29.14</v>
      </c>
      <c r="G31" s="46">
        <f t="shared" si="1"/>
        <v>29.14</v>
      </c>
      <c r="H31" s="7"/>
      <c r="I31" s="47">
        <f t="shared" si="2"/>
        <v>0</v>
      </c>
    </row>
    <row r="32" spans="1:9" x14ac:dyDescent="0.3">
      <c r="A32" s="43" t="s">
        <v>99</v>
      </c>
      <c r="B32" s="43" t="s">
        <v>67</v>
      </c>
      <c r="C32" t="s">
        <v>68</v>
      </c>
      <c r="D32" s="44" t="s">
        <v>129</v>
      </c>
      <c r="E32" s="44">
        <v>3</v>
      </c>
      <c r="F32" s="10">
        <v>423</v>
      </c>
      <c r="G32" s="46">
        <f t="shared" si="1"/>
        <v>1269</v>
      </c>
      <c r="H32" s="7"/>
      <c r="I32" s="47">
        <f t="shared" si="2"/>
        <v>0</v>
      </c>
    </row>
    <row r="33" spans="1:9" x14ac:dyDescent="0.3">
      <c r="A33" s="43" t="s">
        <v>99</v>
      </c>
      <c r="B33" s="43" t="s">
        <v>69</v>
      </c>
      <c r="C33" t="s">
        <v>70</v>
      </c>
      <c r="D33" s="44" t="s">
        <v>129</v>
      </c>
      <c r="E33" s="44">
        <v>2</v>
      </c>
      <c r="F33" s="10">
        <v>1245</v>
      </c>
      <c r="G33" s="46">
        <f t="shared" si="1"/>
        <v>2490</v>
      </c>
      <c r="H33" s="7"/>
      <c r="I33" s="47">
        <f t="shared" si="2"/>
        <v>0</v>
      </c>
    </row>
    <row r="34" spans="1:9" x14ac:dyDescent="0.3">
      <c r="A34" s="43" t="s">
        <v>99</v>
      </c>
      <c r="B34" s="43" t="s">
        <v>71</v>
      </c>
      <c r="C34" t="s">
        <v>72</v>
      </c>
      <c r="D34" s="44" t="s">
        <v>129</v>
      </c>
      <c r="E34" s="44">
        <v>2</v>
      </c>
      <c r="F34" s="10">
        <v>835</v>
      </c>
      <c r="G34" s="46">
        <f t="shared" si="1"/>
        <v>1670</v>
      </c>
      <c r="H34" s="7"/>
      <c r="I34" s="47">
        <f t="shared" si="2"/>
        <v>0</v>
      </c>
    </row>
    <row r="35" spans="1:9" x14ac:dyDescent="0.3">
      <c r="A35" s="43" t="s">
        <v>99</v>
      </c>
      <c r="B35" s="43" t="s">
        <v>73</v>
      </c>
      <c r="C35" t="s">
        <v>74</v>
      </c>
      <c r="D35" s="44" t="s">
        <v>129</v>
      </c>
      <c r="E35" s="44">
        <v>4</v>
      </c>
      <c r="F35" s="10">
        <v>1911.87</v>
      </c>
      <c r="G35" s="46">
        <f t="shared" si="1"/>
        <v>7647.48</v>
      </c>
      <c r="H35" s="7"/>
      <c r="I35" s="47">
        <f t="shared" si="2"/>
        <v>0</v>
      </c>
    </row>
    <row r="36" spans="1:9" x14ac:dyDescent="0.3">
      <c r="A36" s="43" t="s">
        <v>99</v>
      </c>
      <c r="B36" s="43" t="s">
        <v>75</v>
      </c>
      <c r="C36" t="s">
        <v>76</v>
      </c>
      <c r="D36" s="44" t="s">
        <v>129</v>
      </c>
      <c r="E36" s="44">
        <v>1</v>
      </c>
      <c r="F36" s="10">
        <v>1598</v>
      </c>
      <c r="G36" s="46">
        <f t="shared" si="1"/>
        <v>1598</v>
      </c>
      <c r="H36" s="7"/>
      <c r="I36" s="47">
        <f t="shared" si="2"/>
        <v>0</v>
      </c>
    </row>
    <row r="37" spans="1:9" x14ac:dyDescent="0.3">
      <c r="A37" s="43" t="s">
        <v>99</v>
      </c>
      <c r="B37" s="43" t="s">
        <v>77</v>
      </c>
      <c r="C37" t="s">
        <v>78</v>
      </c>
      <c r="D37" s="44" t="s">
        <v>129</v>
      </c>
      <c r="E37" s="44">
        <v>2</v>
      </c>
      <c r="F37" s="10">
        <v>1467.54</v>
      </c>
      <c r="G37" s="46">
        <f t="shared" si="1"/>
        <v>2935.08</v>
      </c>
      <c r="H37" s="7"/>
      <c r="I37" s="47">
        <f t="shared" si="2"/>
        <v>0</v>
      </c>
    </row>
    <row r="38" spans="1:9" x14ac:dyDescent="0.3">
      <c r="A38" s="43" t="s">
        <v>99</v>
      </c>
      <c r="B38" s="43" t="s">
        <v>79</v>
      </c>
      <c r="C38" t="s">
        <v>80</v>
      </c>
      <c r="D38" s="44" t="s">
        <v>129</v>
      </c>
      <c r="E38" s="44">
        <v>4</v>
      </c>
      <c r="F38" s="10">
        <v>1576.34</v>
      </c>
      <c r="G38" s="46">
        <f t="shared" si="1"/>
        <v>6305.36</v>
      </c>
      <c r="H38" s="7"/>
      <c r="I38" s="47">
        <f t="shared" si="2"/>
        <v>0</v>
      </c>
    </row>
    <row r="39" spans="1:9" x14ac:dyDescent="0.3">
      <c r="A39" s="43" t="s">
        <v>99</v>
      </c>
      <c r="B39" s="43" t="s">
        <v>81</v>
      </c>
      <c r="C39" t="s">
        <v>82</v>
      </c>
      <c r="D39" s="44" t="s">
        <v>129</v>
      </c>
      <c r="E39" s="44">
        <v>4</v>
      </c>
      <c r="F39" s="10">
        <v>1920</v>
      </c>
      <c r="G39" s="46">
        <f t="shared" si="1"/>
        <v>7680</v>
      </c>
      <c r="H39" s="7"/>
      <c r="I39" s="47">
        <f t="shared" si="2"/>
        <v>0</v>
      </c>
    </row>
    <row r="40" spans="1:9" x14ac:dyDescent="0.3">
      <c r="A40" s="43" t="s">
        <v>99</v>
      </c>
      <c r="B40" s="43" t="s">
        <v>83</v>
      </c>
      <c r="C40" t="s">
        <v>84</v>
      </c>
      <c r="D40" s="44" t="s">
        <v>129</v>
      </c>
      <c r="E40" s="44">
        <v>4</v>
      </c>
      <c r="F40" s="10">
        <v>2100</v>
      </c>
      <c r="G40" s="46">
        <f t="shared" si="1"/>
        <v>8400</v>
      </c>
      <c r="H40" s="7"/>
      <c r="I40" s="47">
        <f t="shared" si="2"/>
        <v>0</v>
      </c>
    </row>
    <row r="41" spans="1:9" x14ac:dyDescent="0.3">
      <c r="A41" s="43" t="s">
        <v>99</v>
      </c>
      <c r="B41" s="43" t="s">
        <v>85</v>
      </c>
      <c r="C41" t="s">
        <v>86</v>
      </c>
      <c r="D41" s="44" t="s">
        <v>129</v>
      </c>
      <c r="E41" s="44">
        <v>4</v>
      </c>
      <c r="F41" s="10">
        <v>1678.87</v>
      </c>
      <c r="G41" s="46">
        <f t="shared" si="1"/>
        <v>6715.48</v>
      </c>
      <c r="H41" s="7"/>
      <c r="I41" s="47">
        <f t="shared" si="2"/>
        <v>0</v>
      </c>
    </row>
    <row r="42" spans="1:9" x14ac:dyDescent="0.3">
      <c r="A42" s="43" t="s">
        <v>99</v>
      </c>
      <c r="B42" s="43" t="s">
        <v>87</v>
      </c>
      <c r="C42" t="s">
        <v>88</v>
      </c>
      <c r="D42" s="44" t="s">
        <v>129</v>
      </c>
      <c r="E42" s="44">
        <v>3</v>
      </c>
      <c r="F42" s="10">
        <v>1894.35</v>
      </c>
      <c r="G42" s="46">
        <f t="shared" si="1"/>
        <v>5683.05</v>
      </c>
      <c r="H42" s="7"/>
      <c r="I42" s="47">
        <f t="shared" si="2"/>
        <v>0</v>
      </c>
    </row>
    <row r="43" spans="1:9" x14ac:dyDescent="0.3">
      <c r="A43" s="43" t="s">
        <v>99</v>
      </c>
      <c r="B43" s="43" t="s">
        <v>89</v>
      </c>
      <c r="C43" t="s">
        <v>90</v>
      </c>
      <c r="D43" s="44" t="s">
        <v>129</v>
      </c>
      <c r="E43" s="44">
        <v>3</v>
      </c>
      <c r="F43" s="10">
        <v>2100.6999999999998</v>
      </c>
      <c r="G43" s="46">
        <f t="shared" si="1"/>
        <v>6302.1</v>
      </c>
      <c r="H43" s="7"/>
      <c r="I43" s="47">
        <f t="shared" si="2"/>
        <v>0</v>
      </c>
    </row>
    <row r="44" spans="1:9" x14ac:dyDescent="0.3">
      <c r="A44" s="43" t="s">
        <v>99</v>
      </c>
      <c r="B44" s="43" t="s">
        <v>91</v>
      </c>
      <c r="C44" t="s">
        <v>92</v>
      </c>
      <c r="D44" s="44" t="s">
        <v>129</v>
      </c>
      <c r="E44" s="44">
        <v>2</v>
      </c>
      <c r="F44" s="10">
        <v>1500.5</v>
      </c>
      <c r="G44" s="46">
        <f t="shared" si="1"/>
        <v>3001</v>
      </c>
      <c r="H44" s="7"/>
      <c r="I44" s="47">
        <f t="shared" si="2"/>
        <v>0</v>
      </c>
    </row>
    <row r="45" spans="1:9" x14ac:dyDescent="0.3">
      <c r="A45" s="43" t="s">
        <v>99</v>
      </c>
      <c r="B45" s="43" t="s">
        <v>93</v>
      </c>
      <c r="C45" t="s">
        <v>94</v>
      </c>
      <c r="D45" s="44" t="s">
        <v>129</v>
      </c>
      <c r="E45" s="44">
        <v>1</v>
      </c>
      <c r="F45" s="10">
        <v>6890</v>
      </c>
      <c r="G45" s="46">
        <f t="shared" si="1"/>
        <v>6890</v>
      </c>
      <c r="H45" s="7"/>
      <c r="I45" s="47">
        <f t="shared" si="2"/>
        <v>0</v>
      </c>
    </row>
    <row r="46" spans="1:9" x14ac:dyDescent="0.3">
      <c r="A46" s="43" t="s">
        <v>99</v>
      </c>
      <c r="B46" s="43" t="s">
        <v>95</v>
      </c>
      <c r="C46" t="s">
        <v>96</v>
      </c>
      <c r="D46" s="44" t="s">
        <v>129</v>
      </c>
      <c r="E46" s="44">
        <v>2</v>
      </c>
      <c r="F46" s="10">
        <v>890</v>
      </c>
      <c r="G46" s="46">
        <f t="shared" si="1"/>
        <v>1780</v>
      </c>
      <c r="H46" s="7"/>
      <c r="I46" s="47">
        <f t="shared" si="2"/>
        <v>0</v>
      </c>
    </row>
    <row r="47" spans="1:9" x14ac:dyDescent="0.3">
      <c r="A47" s="43" t="s">
        <v>99</v>
      </c>
      <c r="B47" s="43" t="s">
        <v>97</v>
      </c>
      <c r="C47" t="s">
        <v>110</v>
      </c>
      <c r="D47" s="44" t="s">
        <v>129</v>
      </c>
      <c r="E47" s="44">
        <v>4</v>
      </c>
      <c r="F47" s="10">
        <v>3150.3</v>
      </c>
      <c r="G47" s="46">
        <f t="shared" si="1"/>
        <v>12601.2</v>
      </c>
      <c r="H47" s="7"/>
      <c r="I47" s="47">
        <f t="shared" si="2"/>
        <v>0</v>
      </c>
    </row>
    <row r="48" spans="1:9" x14ac:dyDescent="0.3">
      <c r="A48" s="43" t="s">
        <v>99</v>
      </c>
      <c r="B48" s="43" t="s">
        <v>98</v>
      </c>
      <c r="C48" t="s">
        <v>111</v>
      </c>
      <c r="D48" s="44" t="s">
        <v>129</v>
      </c>
      <c r="E48" s="44">
        <v>3</v>
      </c>
      <c r="F48" s="10">
        <v>2390.19</v>
      </c>
      <c r="G48" s="46">
        <f t="shared" si="1"/>
        <v>7170.57</v>
      </c>
      <c r="H48" s="7"/>
      <c r="I48" s="47">
        <f t="shared" si="2"/>
        <v>0</v>
      </c>
    </row>
    <row r="49" spans="1:9" x14ac:dyDescent="0.3">
      <c r="A49" s="43" t="s">
        <v>99</v>
      </c>
      <c r="B49" s="50" t="s">
        <v>100</v>
      </c>
      <c r="C49" t="s">
        <v>112</v>
      </c>
      <c r="D49" s="44" t="s">
        <v>129</v>
      </c>
      <c r="E49" s="44">
        <v>8</v>
      </c>
      <c r="F49" s="10">
        <v>29.74</v>
      </c>
      <c r="G49" s="46">
        <f t="shared" si="1"/>
        <v>237.92</v>
      </c>
      <c r="H49" s="7"/>
      <c r="I49" s="47">
        <f t="shared" si="2"/>
        <v>0</v>
      </c>
    </row>
    <row r="50" spans="1:9" x14ac:dyDescent="0.3">
      <c r="A50" s="43" t="s">
        <v>99</v>
      </c>
      <c r="B50" s="50" t="s">
        <v>101</v>
      </c>
      <c r="C50" t="s">
        <v>113</v>
      </c>
      <c r="D50" s="44" t="s">
        <v>123</v>
      </c>
      <c r="E50" s="44">
        <v>12</v>
      </c>
      <c r="F50" s="10">
        <v>49.54</v>
      </c>
      <c r="G50" s="46">
        <f t="shared" si="1"/>
        <v>594.48</v>
      </c>
      <c r="H50" s="7"/>
      <c r="I50" s="47">
        <f t="shared" si="2"/>
        <v>0</v>
      </c>
    </row>
    <row r="51" spans="1:9" x14ac:dyDescent="0.3">
      <c r="A51" s="43" t="s">
        <v>99</v>
      </c>
      <c r="B51" s="50" t="s">
        <v>124</v>
      </c>
      <c r="C51" t="s">
        <v>114</v>
      </c>
      <c r="D51" s="44" t="s">
        <v>123</v>
      </c>
      <c r="E51" s="44">
        <v>30</v>
      </c>
      <c r="F51" s="10">
        <v>8.23</v>
      </c>
      <c r="G51" s="46">
        <f t="shared" si="1"/>
        <v>246.9</v>
      </c>
      <c r="H51" s="7"/>
      <c r="I51" s="47">
        <f t="shared" si="2"/>
        <v>0</v>
      </c>
    </row>
    <row r="52" spans="1:9" x14ac:dyDescent="0.3">
      <c r="A52" s="43" t="s">
        <v>99</v>
      </c>
      <c r="B52" s="50" t="s">
        <v>102</v>
      </c>
      <c r="C52" t="s">
        <v>115</v>
      </c>
      <c r="D52" s="44" t="s">
        <v>123</v>
      </c>
      <c r="E52" s="44">
        <v>25</v>
      </c>
      <c r="F52" s="10">
        <v>9.4499999999999993</v>
      </c>
      <c r="G52" s="46">
        <f t="shared" si="1"/>
        <v>236.25</v>
      </c>
      <c r="H52" s="7"/>
      <c r="I52" s="47">
        <f t="shared" si="2"/>
        <v>0</v>
      </c>
    </row>
    <row r="53" spans="1:9" x14ac:dyDescent="0.3">
      <c r="A53" s="43" t="s">
        <v>99</v>
      </c>
      <c r="B53" s="50" t="s">
        <v>103</v>
      </c>
      <c r="C53" t="s">
        <v>116</v>
      </c>
      <c r="D53" s="44" t="s">
        <v>123</v>
      </c>
      <c r="E53" s="44">
        <v>20</v>
      </c>
      <c r="F53" s="10">
        <v>12.23</v>
      </c>
      <c r="G53" s="46">
        <f t="shared" si="1"/>
        <v>244.6</v>
      </c>
      <c r="H53" s="7"/>
      <c r="I53" s="47">
        <f t="shared" si="2"/>
        <v>0</v>
      </c>
    </row>
    <row r="54" spans="1:9" x14ac:dyDescent="0.3">
      <c r="A54" s="43" t="s">
        <v>99</v>
      </c>
      <c r="B54" s="50" t="s">
        <v>104</v>
      </c>
      <c r="C54" t="s">
        <v>117</v>
      </c>
      <c r="D54" s="44" t="s">
        <v>123</v>
      </c>
      <c r="E54" s="44">
        <v>10</v>
      </c>
      <c r="F54" s="10">
        <v>52.34</v>
      </c>
      <c r="G54" s="46">
        <f t="shared" si="1"/>
        <v>523.4</v>
      </c>
      <c r="H54" s="7"/>
      <c r="I54" s="47">
        <f t="shared" si="2"/>
        <v>0</v>
      </c>
    </row>
    <row r="55" spans="1:9" x14ac:dyDescent="0.3">
      <c r="A55" s="43" t="s">
        <v>99</v>
      </c>
      <c r="B55" s="50" t="s">
        <v>105</v>
      </c>
      <c r="C55" t="s">
        <v>118</v>
      </c>
      <c r="D55" s="44" t="s">
        <v>129</v>
      </c>
      <c r="E55" s="44">
        <v>4</v>
      </c>
      <c r="F55" s="10">
        <v>932</v>
      </c>
      <c r="G55" s="46">
        <f t="shared" si="1"/>
        <v>3728</v>
      </c>
      <c r="H55" s="7"/>
      <c r="I55" s="47">
        <f t="shared" si="2"/>
        <v>0</v>
      </c>
    </row>
    <row r="56" spans="1:9" x14ac:dyDescent="0.3">
      <c r="A56" s="43" t="s">
        <v>99</v>
      </c>
      <c r="B56" s="50" t="s">
        <v>106</v>
      </c>
      <c r="C56" t="s">
        <v>119</v>
      </c>
      <c r="D56" s="44" t="s">
        <v>129</v>
      </c>
      <c r="E56" s="44">
        <v>4</v>
      </c>
      <c r="F56" s="10">
        <v>893</v>
      </c>
      <c r="G56" s="46">
        <f t="shared" si="1"/>
        <v>3572</v>
      </c>
      <c r="H56" s="7"/>
      <c r="I56" s="47">
        <f t="shared" si="2"/>
        <v>0</v>
      </c>
    </row>
    <row r="57" spans="1:9" x14ac:dyDescent="0.3">
      <c r="A57" s="43" t="s">
        <v>99</v>
      </c>
      <c r="B57" s="50" t="s">
        <v>107</v>
      </c>
      <c r="C57" t="s">
        <v>120</v>
      </c>
      <c r="D57" s="44" t="s">
        <v>129</v>
      </c>
      <c r="E57" s="44">
        <v>2</v>
      </c>
      <c r="F57" s="10">
        <v>3724</v>
      </c>
      <c r="G57" s="46">
        <f t="shared" si="1"/>
        <v>7448</v>
      </c>
      <c r="H57" s="7"/>
      <c r="I57" s="47">
        <f t="shared" si="2"/>
        <v>0</v>
      </c>
    </row>
    <row r="58" spans="1:9" x14ac:dyDescent="0.3">
      <c r="A58" s="43" t="s">
        <v>99</v>
      </c>
      <c r="B58" s="50" t="s">
        <v>108</v>
      </c>
      <c r="C58" t="s">
        <v>121</v>
      </c>
      <c r="D58" s="44" t="s">
        <v>129</v>
      </c>
      <c r="E58" s="44">
        <v>6</v>
      </c>
      <c r="F58" s="10">
        <v>752.45</v>
      </c>
      <c r="G58" s="46">
        <f t="shared" si="1"/>
        <v>4514.7</v>
      </c>
      <c r="H58" s="7"/>
      <c r="I58" s="47">
        <f t="shared" si="2"/>
        <v>0</v>
      </c>
    </row>
    <row r="59" spans="1:9" x14ac:dyDescent="0.3">
      <c r="A59" s="43" t="s">
        <v>99</v>
      </c>
      <c r="B59" s="50" t="s">
        <v>109</v>
      </c>
      <c r="C59" t="s">
        <v>122</v>
      </c>
      <c r="D59" s="44" t="s">
        <v>129</v>
      </c>
      <c r="E59" s="44">
        <v>1</v>
      </c>
      <c r="F59" s="10">
        <v>530.99</v>
      </c>
      <c r="G59" s="46">
        <f t="shared" si="1"/>
        <v>530.99</v>
      </c>
      <c r="H59" s="7"/>
      <c r="I59" s="47">
        <f t="shared" si="2"/>
        <v>0</v>
      </c>
    </row>
    <row r="60" spans="1:9" x14ac:dyDescent="0.3">
      <c r="A60" s="43" t="s">
        <v>99</v>
      </c>
      <c r="B60" s="43" t="s">
        <v>125</v>
      </c>
      <c r="C60" t="s">
        <v>126</v>
      </c>
      <c r="D60" s="44" t="s">
        <v>129</v>
      </c>
      <c r="E60" s="44">
        <v>5</v>
      </c>
      <c r="F60" s="10">
        <v>227.21</v>
      </c>
      <c r="G60" s="46">
        <f t="shared" si="1"/>
        <v>1136.05</v>
      </c>
      <c r="H60" s="7"/>
      <c r="I60" s="47">
        <f t="shared" si="2"/>
        <v>0</v>
      </c>
    </row>
    <row r="61" spans="1:9" x14ac:dyDescent="0.3">
      <c r="A61" s="43" t="s">
        <v>99</v>
      </c>
      <c r="B61" s="43" t="s">
        <v>127</v>
      </c>
      <c r="C61" t="s">
        <v>128</v>
      </c>
      <c r="D61" s="44" t="s">
        <v>129</v>
      </c>
      <c r="E61" s="44">
        <v>5</v>
      </c>
      <c r="F61" s="10">
        <v>303.19</v>
      </c>
      <c r="G61" s="46">
        <f t="shared" si="1"/>
        <v>1515.95</v>
      </c>
      <c r="H61" s="7"/>
      <c r="I61" s="47">
        <f t="shared" si="2"/>
        <v>0</v>
      </c>
    </row>
    <row r="62" spans="1:9" x14ac:dyDescent="0.3">
      <c r="A62" s="51"/>
      <c r="D62" s="44"/>
      <c r="E62" s="44"/>
      <c r="F62" s="52"/>
      <c r="G62" s="44"/>
      <c r="H62" s="44"/>
      <c r="I62" s="44"/>
    </row>
    <row r="63" spans="1:9" x14ac:dyDescent="0.3">
      <c r="A63" s="51"/>
      <c r="D63" s="44"/>
      <c r="E63" s="44"/>
      <c r="F63" s="52"/>
      <c r="G63" s="44"/>
      <c r="H63" s="44"/>
      <c r="I63" s="44"/>
    </row>
    <row r="64" spans="1:9" x14ac:dyDescent="0.3">
      <c r="A64" s="51"/>
      <c r="D64" s="44"/>
      <c r="E64" s="44"/>
      <c r="F64" s="52"/>
      <c r="G64" s="44"/>
      <c r="H64" s="44"/>
      <c r="I64" s="44"/>
    </row>
    <row r="65" spans="1:9" x14ac:dyDescent="0.3">
      <c r="A65" s="51"/>
      <c r="D65" s="44"/>
      <c r="E65" s="44"/>
      <c r="F65" s="52"/>
      <c r="G65" s="44"/>
      <c r="H65" s="44"/>
      <c r="I65" s="44"/>
    </row>
    <row r="66" spans="1:9" x14ac:dyDescent="0.3">
      <c r="A66" s="51"/>
      <c r="D66" s="44"/>
      <c r="E66" s="44"/>
      <c r="F66" s="52"/>
      <c r="G66" s="44"/>
      <c r="H66" s="44"/>
      <c r="I66" s="44"/>
    </row>
    <row r="67" spans="1:9" x14ac:dyDescent="0.3">
      <c r="A67" s="51"/>
      <c r="D67" s="44"/>
      <c r="E67" s="44"/>
      <c r="F67" s="52"/>
      <c r="G67" s="44"/>
      <c r="H67" s="44"/>
      <c r="I67" s="44"/>
    </row>
    <row r="68" spans="1:9" x14ac:dyDescent="0.3">
      <c r="A68" s="51"/>
      <c r="D68" s="44"/>
      <c r="E68" s="44"/>
      <c r="F68" s="52"/>
      <c r="G68" s="44"/>
      <c r="H68" s="44"/>
      <c r="I68" s="44"/>
    </row>
    <row r="69" spans="1:9" x14ac:dyDescent="0.3">
      <c r="A69" s="51"/>
      <c r="D69" s="44"/>
      <c r="E69" s="44"/>
      <c r="F69" s="52"/>
      <c r="G69" s="44"/>
      <c r="H69" s="44"/>
      <c r="I69" s="44"/>
    </row>
    <row r="70" spans="1:9" x14ac:dyDescent="0.3">
      <c r="A70" s="51"/>
      <c r="D70" s="44"/>
      <c r="E70" s="44"/>
      <c r="F70" s="52"/>
      <c r="G70" s="44"/>
      <c r="H70" s="44"/>
      <c r="I70" s="44"/>
    </row>
    <row r="71" spans="1:9" x14ac:dyDescent="0.3">
      <c r="A71" s="53"/>
      <c r="B71" s="54"/>
      <c r="C71" s="55"/>
    </row>
    <row r="72" spans="1:9" x14ac:dyDescent="0.3">
      <c r="A72" s="53"/>
      <c r="B72" s="54"/>
      <c r="C72" s="55"/>
    </row>
    <row r="73" spans="1:9" x14ac:dyDescent="0.3">
      <c r="A73" s="51"/>
      <c r="D73" s="44"/>
      <c r="E73" s="44"/>
      <c r="F73" s="52"/>
      <c r="G73" s="44"/>
      <c r="H73" s="44"/>
      <c r="I73" s="44"/>
    </row>
    <row r="74" spans="1:9" x14ac:dyDescent="0.3">
      <c r="A74" s="51"/>
      <c r="D74" s="44"/>
      <c r="E74" s="44"/>
      <c r="F74" s="52"/>
      <c r="G74" s="44"/>
      <c r="H74" s="44"/>
      <c r="I74" s="44"/>
    </row>
    <row r="75" spans="1:9" x14ac:dyDescent="0.3">
      <c r="A75" s="51"/>
      <c r="D75" s="44"/>
      <c r="E75" s="44"/>
      <c r="F75" s="52"/>
      <c r="G75" s="44"/>
      <c r="H75" s="44"/>
      <c r="I75" s="44"/>
    </row>
    <row r="76" spans="1:9" x14ac:dyDescent="0.3">
      <c r="A76" s="51"/>
      <c r="D76" s="44"/>
      <c r="E76" s="44"/>
      <c r="F76" s="52"/>
      <c r="G76" s="44"/>
      <c r="H76" s="44"/>
      <c r="I76" s="44"/>
    </row>
    <row r="77" spans="1:9" x14ac:dyDescent="0.3">
      <c r="A77" s="51"/>
      <c r="D77" s="44"/>
      <c r="E77" s="44"/>
      <c r="F77" s="52"/>
      <c r="G77" s="44"/>
      <c r="H77" s="44"/>
      <c r="I77" s="44"/>
    </row>
    <row r="78" spans="1:9" x14ac:dyDescent="0.3">
      <c r="A78" s="51"/>
      <c r="D78" s="44"/>
      <c r="E78" s="44"/>
      <c r="F78" s="52"/>
      <c r="G78" s="44"/>
      <c r="H78" s="44"/>
      <c r="I78" s="44"/>
    </row>
    <row r="79" spans="1:9" x14ac:dyDescent="0.3">
      <c r="A79" s="51"/>
      <c r="D79" s="44"/>
      <c r="E79" s="44"/>
      <c r="F79" s="52"/>
      <c r="G79" s="44"/>
      <c r="H79" s="44"/>
      <c r="I79" s="44"/>
    </row>
    <row r="80" spans="1:9" x14ac:dyDescent="0.3">
      <c r="A80" s="51"/>
      <c r="D80" s="44"/>
      <c r="E80" s="44"/>
      <c r="F80" s="52"/>
      <c r="G80" s="44"/>
      <c r="H80" s="44"/>
      <c r="I80" s="44"/>
    </row>
    <row r="81" spans="1:9" x14ac:dyDescent="0.3">
      <c r="A81" s="53"/>
      <c r="B81" s="54"/>
      <c r="C81" s="55"/>
    </row>
    <row r="82" spans="1:9" x14ac:dyDescent="0.3">
      <c r="A82" s="51"/>
      <c r="D82" s="44"/>
      <c r="E82" s="44"/>
      <c r="F82" s="52"/>
      <c r="G82" s="44"/>
      <c r="H82" s="44"/>
      <c r="I82" s="44"/>
    </row>
    <row r="83" spans="1:9" x14ac:dyDescent="0.3">
      <c r="A83" s="51"/>
      <c r="D83" s="44"/>
      <c r="E83" s="44"/>
      <c r="F83" s="52"/>
      <c r="G83" s="44"/>
      <c r="H83" s="44"/>
      <c r="I83" s="44"/>
    </row>
    <row r="84" spans="1:9" x14ac:dyDescent="0.3">
      <c r="A84" s="51"/>
      <c r="D84" s="44"/>
      <c r="E84" s="44"/>
      <c r="F84" s="52"/>
      <c r="G84" s="44"/>
      <c r="H84" s="44"/>
      <c r="I84" s="44"/>
    </row>
    <row r="85" spans="1:9" x14ac:dyDescent="0.3">
      <c r="A85" s="51"/>
      <c r="D85" s="44"/>
      <c r="E85" s="44"/>
      <c r="F85" s="52"/>
      <c r="G85" s="44"/>
      <c r="H85" s="44"/>
      <c r="I85" s="44"/>
    </row>
    <row r="86" spans="1:9" x14ac:dyDescent="0.3">
      <c r="A86" s="51"/>
      <c r="D86" s="44"/>
      <c r="E86" s="44"/>
      <c r="F86" s="52"/>
      <c r="G86" s="44"/>
      <c r="H86" s="44"/>
      <c r="I86" s="44"/>
    </row>
    <row r="87" spans="1:9" x14ac:dyDescent="0.3">
      <c r="A87" s="51"/>
      <c r="D87" s="44"/>
      <c r="E87" s="44"/>
      <c r="F87" s="52"/>
      <c r="G87" s="44"/>
      <c r="H87" s="44"/>
      <c r="I87" s="44"/>
    </row>
    <row r="88" spans="1:9" x14ac:dyDescent="0.3">
      <c r="A88" s="53"/>
      <c r="B88" s="54"/>
      <c r="C88" s="55"/>
    </row>
    <row r="89" spans="1:9" x14ac:dyDescent="0.3">
      <c r="A89" s="51"/>
      <c r="D89" s="44"/>
      <c r="E89" s="44"/>
      <c r="F89" s="52"/>
      <c r="G89" s="44"/>
      <c r="H89" s="44"/>
      <c r="I89" s="44"/>
    </row>
    <row r="90" spans="1:9" x14ac:dyDescent="0.3">
      <c r="A90" s="51"/>
      <c r="D90" s="44"/>
      <c r="E90" s="44"/>
      <c r="F90" s="52"/>
      <c r="G90" s="44"/>
      <c r="H90" s="44"/>
      <c r="I90" s="44"/>
    </row>
    <row r="91" spans="1:9" x14ac:dyDescent="0.3">
      <c r="A91" s="51"/>
      <c r="D91" s="44"/>
      <c r="E91" s="44"/>
      <c r="F91" s="52"/>
      <c r="G91" s="44"/>
      <c r="H91" s="44"/>
      <c r="I91" s="44"/>
    </row>
    <row r="92" spans="1:9" x14ac:dyDescent="0.3">
      <c r="A92" s="51"/>
      <c r="D92" s="44"/>
      <c r="E92" s="44"/>
      <c r="F92" s="52"/>
      <c r="G92" s="44"/>
      <c r="H92" s="44"/>
      <c r="I92" s="44"/>
    </row>
    <row r="93" spans="1:9" x14ac:dyDescent="0.3">
      <c r="A93" s="53"/>
      <c r="B93" s="54"/>
      <c r="C93" s="55"/>
      <c r="D93" s="44"/>
      <c r="E93" s="56"/>
      <c r="G93" s="57"/>
      <c r="H93" s="44"/>
      <c r="I93" s="56"/>
    </row>
    <row r="94" spans="1:9" x14ac:dyDescent="0.3">
      <c r="A94" s="51"/>
      <c r="D94" s="44"/>
      <c r="E94" s="44"/>
      <c r="F94" s="52"/>
      <c r="G94" s="44"/>
      <c r="H94" s="44"/>
      <c r="I94" s="44"/>
    </row>
    <row r="95" spans="1:9" x14ac:dyDescent="0.3">
      <c r="A95" s="51"/>
      <c r="D95" s="44"/>
      <c r="E95" s="44"/>
      <c r="F95" s="52"/>
      <c r="G95" s="44"/>
      <c r="H95" s="44"/>
      <c r="I95" s="44"/>
    </row>
    <row r="96" spans="1:9" x14ac:dyDescent="0.3">
      <c r="A96" s="53"/>
    </row>
    <row r="97" spans="1:1" x14ac:dyDescent="0.3">
      <c r="A97" s="53"/>
    </row>
    <row r="98" spans="1:1" x14ac:dyDescent="0.3">
      <c r="A98" s="53"/>
    </row>
  </sheetData>
  <sheetProtection algorithmName="SHA-512" hashValue="/Whm3j7Sp8BGJOyjg2gPgmVQ4LjGYmmLMunaFK9xtve6O/7a61My3RSrjwjamo6Or+conYqJHxaJs4IQstVNfw==" saltValue="sf8Zg0bvC0qL/foNX2sPK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4" sqref="A4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1"/>
      <c r="B1" s="2" t="s">
        <v>30</v>
      </c>
    </row>
    <row r="2" spans="1:2" ht="15" thickBot="1" x14ac:dyDescent="0.35">
      <c r="A2" s="3"/>
      <c r="B2" s="4" t="s">
        <v>31</v>
      </c>
    </row>
    <row r="3" spans="1:2" ht="15" thickBot="1" x14ac:dyDescent="0.35">
      <c r="A3" s="5"/>
      <c r="B3" s="6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2024-08-13T06:49:23Z</dcterms:created>
  <dcterms:modified xsi:type="dcterms:W3CDTF">2025-07-21T09:01:03Z</dcterms:modified>
  <cp:category/>
  <cp:contentStatus/>
</cp:coreProperties>
</file>