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3_ncr:1_{0431D7FB-9CB7-481E-B6DE-6B159DD14C8B}" xr6:coauthVersionLast="47" xr6:coauthVersionMax="47" xr10:uidLastSave="{00000000-0000-0000-0000-000000000000}"/>
  <bookViews>
    <workbookView xWindow="-108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4" i="1"/>
  <c r="D3" i="1" s="1"/>
  <c r="J14" i="1"/>
  <c r="D7" i="1" l="1"/>
  <c r="D8" i="1" s="1"/>
  <c r="I15" i="1"/>
  <c r="I16" i="1"/>
  <c r="I17" i="1"/>
  <c r="I18" i="1"/>
  <c r="I19" i="1"/>
  <c r="I20" i="1"/>
  <c r="I21" i="1"/>
  <c r="I22" i="1"/>
  <c r="I23" i="1"/>
  <c r="I24" i="1"/>
  <c r="I25" i="1"/>
  <c r="I27" i="1"/>
  <c r="I28" i="1"/>
  <c r="I29" i="1"/>
  <c r="I30" i="1"/>
  <c r="I31" i="1"/>
  <c r="I32" i="1"/>
  <c r="I33" i="1"/>
  <c r="I34" i="1"/>
  <c r="I35" i="1"/>
  <c r="I36" i="1"/>
  <c r="I37" i="1"/>
  <c r="I38" i="1"/>
  <c r="I40" i="1"/>
  <c r="I41" i="1"/>
  <c r="I42" i="1"/>
  <c r="I43" i="1"/>
  <c r="I44" i="1"/>
  <c r="I45" i="1"/>
  <c r="I46" i="1"/>
  <c r="I47" i="1"/>
  <c r="I48" i="1"/>
  <c r="I49" i="1"/>
  <c r="I50" i="1"/>
  <c r="I51" i="1"/>
  <c r="G15" i="1"/>
  <c r="G16" i="1"/>
  <c r="G17" i="1"/>
  <c r="G18" i="1"/>
  <c r="G19" i="1"/>
  <c r="G20" i="1"/>
  <c r="G21" i="1"/>
  <c r="G22" i="1"/>
  <c r="G23" i="1"/>
  <c r="G24" i="1"/>
  <c r="G25" i="1"/>
  <c r="G27" i="1"/>
  <c r="G28" i="1"/>
  <c r="G29" i="1"/>
  <c r="G30" i="1"/>
  <c r="G31" i="1"/>
  <c r="G32" i="1"/>
  <c r="G33" i="1"/>
  <c r="G34" i="1"/>
  <c r="G35" i="1"/>
  <c r="G36" i="1"/>
  <c r="G37" i="1"/>
  <c r="G38" i="1"/>
  <c r="G40" i="1"/>
  <c r="G41" i="1"/>
  <c r="G42" i="1"/>
  <c r="G43" i="1"/>
  <c r="G44" i="1"/>
  <c r="G45" i="1"/>
  <c r="G46" i="1"/>
  <c r="G47" i="1"/>
  <c r="G48" i="1"/>
  <c r="G49" i="1"/>
  <c r="G50" i="1"/>
  <c r="G51" i="1"/>
  <c r="G14" i="1"/>
  <c r="I14" i="1"/>
  <c r="H6" i="1" s="1"/>
  <c r="H4" i="1" s="1"/>
  <c r="F7" i="1"/>
  <c r="H7" i="1" l="1"/>
  <c r="H8" i="1" s="1"/>
  <c r="H5" i="1"/>
  <c r="H3" i="1" s="1"/>
</calcChain>
</file>

<file path=xl/sharedStrings.xml><?xml version="1.0" encoding="utf-8"?>
<sst xmlns="http://schemas.openxmlformats.org/spreadsheetml/2006/main" count="124" uniqueCount="61">
  <si>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</si>
  <si>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</si>
  <si>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</si>
  <si>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</si>
  <si>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</si>
  <si>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</si>
  <si>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</si>
  <si>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</si>
  <si>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</si>
  <si>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</si>
  <si>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</si>
  <si>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</si>
  <si>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</si>
  <si>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</si>
  <si>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</si>
  <si>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</si>
  <si>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</si>
  <si>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</si>
  <si>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</si>
  <si>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</si>
  <si>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</si>
  <si>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</si>
  <si>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</si>
  <si>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</si>
  <si>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</si>
  <si>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</si>
  <si>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</si>
  <si>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</si>
  <si>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</si>
  <si>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</si>
  <si>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</si>
  <si>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</si>
  <si>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</si>
  <si>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</si>
  <si>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6000011930</t>
  </si>
  <si>
    <t>1957</t>
  </si>
  <si>
    <t>ud.</t>
  </si>
  <si>
    <t>NOTAS:</t>
  </si>
  <si>
    <t>REPARACIÓN: REPLATEADO DE CABEZA</t>
  </si>
  <si>
    <t>REPARACIÓN: REPLATEADO ANILLO TOPE</t>
  </si>
  <si>
    <t>REPARACIÓN: CAMBIO ANILLO TOPE</t>
  </si>
  <si>
    <t>REPARACIÓN: REPLATEADO DE CILINDRO</t>
  </si>
  <si>
    <t>REPARACIÓN: CAMBIO DE CILINDRO</t>
  </si>
  <si>
    <t>REPARACIÓN: REEMPLAZAR TAPA CARCASA</t>
  </si>
  <si>
    <t>REPARACIÓN: REPARAR CARCASA</t>
  </si>
  <si>
    <t>REPARACIÓN: REEMPLAZAR CARCASA</t>
  </si>
  <si>
    <t>REVISIÓN/REPARACIÓN DE CONJUNTOS AMORTIGUADORES DE IMPACTO DE ENGANCHES DE LAS SERIES 6000, 8000 y 9000</t>
  </si>
  <si>
    <t xml:space="preserve">REVISIÓN SEGÚN PLAN DE MANTENIMIENTO (TEST BÁSICO + TEST ESTÁTICO) </t>
  </si>
  <si>
    <t>Rev/rep. Conjunto amort. Impacto enganches internedios 8000 (LD1253)</t>
  </si>
  <si>
    <t>173805</t>
  </si>
  <si>
    <t>Rev/rep. Conjunto amort. Impacto enganches 6000 (LD1253)</t>
  </si>
  <si>
    <t>1.3</t>
  </si>
  <si>
    <t>Rev/rep. Conjunto amort. Impacto enganches extremos 8000 1ª (LD1504)</t>
  </si>
  <si>
    <t>REPARACIÓN: CAMBIO ÉMBOLO</t>
  </si>
  <si>
    <t>REPARACIÓN: CAMBIO BASE ÉMBOLO</t>
  </si>
  <si>
    <t>REPARACIÓN: CAMBIO DE ÉMBOLO</t>
  </si>
  <si>
    <t>REPARACIÓN: CAMBIAR LLAVE DE ROTACIÓN</t>
  </si>
  <si>
    <t>Los importes de los precios de unidades de certificación incluyen BI y GG, por lo que los totales de estos conceptos están calculados a modo informativo.</t>
  </si>
  <si>
    <r>
      <t xml:space="preserve">El precio ofertado en cada una de las partidas y/o unidades </t>
    </r>
    <r>
      <rPr>
        <b/>
        <sz val="9"/>
        <color theme="1"/>
        <rFont val="Arial Unicode MS"/>
        <family val="2"/>
      </rPr>
      <t xml:space="preserve">no puede </t>
    </r>
    <r>
      <rPr>
        <sz val="9"/>
        <color theme="1"/>
        <rFont val="Arial Unicode MS"/>
        <family val="2"/>
      </rPr>
      <t>superar el precio unitario de licitación.  El incumplimiento de lo señalado anteriormente supondrá la exclusión de la oferta.</t>
    </r>
  </si>
  <si>
    <t>Serán excluidas las ofertas que excedan del presupuesto de licitación (sin IVA).</t>
  </si>
  <si>
    <t>Los precios unitarios deben incluir Gastos Generales y Beneficio Industrial. En las celdas de “Beneficio industrial” y “Gastos Generales” debe indicarse el porcentaje (únicamente a modo informativo). En caso de que las celdas mencionadas anteriormente no estén debidamente cumplimentadas, es decir, se encuentren en blanco, se considerará que el % ofertado para dichas celdas es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</si>
</sst>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0.00000%"/>
  </numFmts>
  <fonts count="8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 Unicode MS"/>
      <family val="2"/>
    </font>
    <font>
      <b/>
      <sz val="9"/>
      <color theme="1"/>
      <name val="Arial Unicode MS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1" fontId="3" fillId="0" borderId="0" xfId="0" applyNumberFormat="1" applyFont="1"/>
    <xf numFmtId="49" fontId="3" fillId="6" borderId="0" xfId="0" applyNumberFormat="1" applyFont="1" applyFill="1"/>
    <xf numFmtId="4" fontId="3" fillId="6" borderId="0" xfId="0" applyNumberFormat="1" applyFont="1" applyFill="1"/>
    <xf numFmtId="0" fontId="6" fillId="0" borderId="10" xfId="0" applyFont="1" applyBorder="1" applyAlignment="1">
      <alignment horizontal="left" vertical="center" wrapText="1" indent="1"/>
    </xf>
    <xf numFmtId="0" fontId="6" fillId="0" borderId="10" xfId="0" applyFont="1" applyBorder="1" applyAlignment="1">
      <alignment horizontal="left" vertical="center" indent="1"/>
    </xf>
    <xf numFmtId="0" fontId="0" fillId="0" borderId="10" xfId="0" applyBorder="1"/>
    <xf numFmtId="165" fontId="3" fillId="3" borderId="10" xfId="0" quotePrefix="1" applyNumberFormat="1" applyFont="1" applyFill="1" applyBorder="1" applyProtection="1">
      <protection locked="0"/>
    </xf>
    <xf numFmtId="4" fontId="0" fillId="4" borderId="10" xfId="0" applyNumberFormat="1" applyFill="1" applyBorder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68"/>
  <sheetViews>
    <sheetView tabSelected="1" zoomScaleNormal="100" workbookViewId="0">
      <selection activeCell="F4" sqref="F4"/>
    </sheetView>
  </sheetViews>
  <sheetFormatPr baseColWidth="10" defaultColWidth="11.44140625" defaultRowHeight="14.4"/>
  <cols>
    <col min="1" max="1" width="26.33203125" customWidth="1"/>
    <col min="2" max="2" width="12.109375" bestFit="1" customWidth="1"/>
    <col min="3" max="3" width="71.5546875" customWidth="1"/>
    <col min="4" max="4" width="17.88671875" customWidth="1"/>
    <col min="5" max="5" width="28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22" style="5" customWidth="1"/>
    <col min="10" max="10" width="13.88671875" hidden="1" customWidth="1"/>
    <col min="11" max="11" width="15.109375" bestFit="1" customWidth="1"/>
  </cols>
  <sheetData>
    <row r="1" spans="1:11" ht="15" thickBot="1">
      <c r="D1" s="4" t="s">
        <v>0</v>
      </c>
      <c r="H1" s="4" t="s">
        <v>1</v>
      </c>
    </row>
    <row r="2" spans="1:11" ht="15" thickBot="1">
      <c r="A2" s="7" t="s">
        <v>2</v>
      </c>
      <c r="B2" s="8">
        <v>1</v>
      </c>
    </row>
    <row r="3" spans="1:11" ht="15" customHeight="1" thickBot="1">
      <c r="A3" s="38" t="s">
        <v>3</v>
      </c>
      <c r="B3" s="39"/>
      <c r="C3" s="40"/>
      <c r="D3" s="9">
        <f>ROUND(D6-D5-D4,2)</f>
        <v>248695.65</v>
      </c>
      <c r="E3" s="38" t="s">
        <v>4</v>
      </c>
      <c r="F3" s="39"/>
      <c r="G3" s="40"/>
      <c r="H3" s="9">
        <f>ROUND(H6-H5-H4,2)</f>
        <v>0</v>
      </c>
    </row>
    <row r="4" spans="1:11" ht="15" customHeight="1" thickBot="1">
      <c r="A4" s="10" t="s">
        <v>5</v>
      </c>
      <c r="B4" s="11">
        <v>0.06</v>
      </c>
      <c r="C4" s="12" t="s">
        <v>6</v>
      </c>
      <c r="D4" s="13">
        <f>ROUND((D6/(1+B5+B4))*B4,2)</f>
        <v>14921.74</v>
      </c>
      <c r="E4" s="14" t="s">
        <v>7</v>
      </c>
      <c r="F4" s="2"/>
      <c r="G4" s="12" t="s">
        <v>6</v>
      </c>
      <c r="H4" s="13">
        <f>ROUND((H6/(1+F5+F4))*F4,2)</f>
        <v>0</v>
      </c>
    </row>
    <row r="5" spans="1:11" ht="15" thickBot="1">
      <c r="A5" s="10" t="s">
        <v>8</v>
      </c>
      <c r="B5" s="11">
        <v>0.09</v>
      </c>
      <c r="C5" s="12" t="s">
        <v>9</v>
      </c>
      <c r="D5" s="13">
        <f>ROUND((D6/(1+B4+B5))*B5,2)</f>
        <v>22382.61</v>
      </c>
      <c r="E5" s="14" t="s">
        <v>10</v>
      </c>
      <c r="F5" s="2"/>
      <c r="G5" s="12" t="s">
        <v>9</v>
      </c>
      <c r="H5" s="13">
        <f>ROUND((H6/(1+F5+F4))*F5,2)</f>
        <v>0</v>
      </c>
    </row>
    <row r="6" spans="1:11" ht="15" thickBot="1">
      <c r="A6" s="41" t="s">
        <v>11</v>
      </c>
      <c r="B6" s="42"/>
      <c r="C6" s="43"/>
      <c r="D6" s="9">
        <f>SUM(G:G)</f>
        <v>286000</v>
      </c>
      <c r="E6" s="41" t="s">
        <v>12</v>
      </c>
      <c r="F6" s="42"/>
      <c r="G6" s="43"/>
      <c r="H6" s="13">
        <f>SUM(I:I)</f>
        <v>0</v>
      </c>
    </row>
    <row r="7" spans="1:11" ht="15" thickBot="1">
      <c r="A7" s="15" t="s">
        <v>13</v>
      </c>
      <c r="B7" s="16">
        <v>0.21</v>
      </c>
      <c r="C7" s="12" t="s">
        <v>14</v>
      </c>
      <c r="D7" s="13">
        <f>ROUND($D$6*B7,2)</f>
        <v>60060</v>
      </c>
      <c r="E7" s="17" t="s">
        <v>13</v>
      </c>
      <c r="F7" s="18">
        <f>B7</f>
        <v>0.21</v>
      </c>
      <c r="G7" s="12" t="s">
        <v>14</v>
      </c>
      <c r="H7" s="13">
        <f>ROUND($H$6*F7,2)</f>
        <v>0</v>
      </c>
    </row>
    <row r="8" spans="1:11" ht="15" thickBot="1">
      <c r="A8" s="44" t="s">
        <v>15</v>
      </c>
      <c r="B8" s="45"/>
      <c r="C8" s="46"/>
      <c r="D8" s="19">
        <f>SUM(D6:D7)</f>
        <v>346060</v>
      </c>
      <c r="E8" s="44" t="s">
        <v>16</v>
      </c>
      <c r="F8" s="45"/>
      <c r="G8" s="46"/>
      <c r="H8" s="19">
        <f>SUM(H6:H7)</f>
        <v>0</v>
      </c>
    </row>
    <row r="9" spans="1:11" ht="63" customHeight="1" thickBot="1">
      <c r="A9" s="47" t="s">
        <v>57</v>
      </c>
      <c r="B9" s="47"/>
      <c r="C9" s="47"/>
      <c r="D9" s="47"/>
      <c r="E9" s="47"/>
      <c r="F9" s="47"/>
      <c r="G9" s="47"/>
      <c r="H9" s="47"/>
    </row>
    <row r="10" spans="1:11" ht="15" thickBot="1">
      <c r="A10" s="20"/>
      <c r="F10" s="36" t="s">
        <v>17</v>
      </c>
      <c r="G10" s="37"/>
      <c r="H10" s="36" t="s">
        <v>18</v>
      </c>
      <c r="I10" s="37"/>
    </row>
    <row r="11" spans="1:11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11">
      <c r="A12" s="23" t="s">
        <v>28</v>
      </c>
      <c r="B12" s="23" t="s">
        <v>34</v>
      </c>
      <c r="C12" s="23" t="s">
        <v>46</v>
      </c>
      <c r="D12" s="23"/>
      <c r="E12" s="24"/>
      <c r="F12" s="24"/>
      <c r="G12" s="25"/>
      <c r="H12" s="26"/>
      <c r="I12" s="27"/>
    </row>
    <row r="13" spans="1:11">
      <c r="A13" s="23" t="s">
        <v>29</v>
      </c>
      <c r="B13" s="23" t="s">
        <v>35</v>
      </c>
      <c r="C13" s="23" t="s">
        <v>48</v>
      </c>
      <c r="D13" s="23"/>
      <c r="E13" s="24"/>
      <c r="F13" s="24"/>
      <c r="G13" s="25"/>
      <c r="H13" s="26"/>
      <c r="I13" s="27"/>
    </row>
    <row r="14" spans="1:11">
      <c r="A14" s="23"/>
      <c r="B14" s="23" t="s">
        <v>49</v>
      </c>
      <c r="C14" s="23" t="s">
        <v>47</v>
      </c>
      <c r="D14" s="28" t="s">
        <v>36</v>
      </c>
      <c r="E14" s="24">
        <v>80</v>
      </c>
      <c r="F14" s="24">
        <v>1305</v>
      </c>
      <c r="G14" s="25">
        <f>ROUND(E14*F14,2)</f>
        <v>104400</v>
      </c>
      <c r="H14" s="3"/>
      <c r="I14" s="27">
        <f t="shared" ref="I14:I51" si="0">ROUND(E14*H14,2)</f>
        <v>0</v>
      </c>
      <c r="J14">
        <f>H14*1.05</f>
        <v>0</v>
      </c>
      <c r="K14" s="5"/>
    </row>
    <row r="15" spans="1:11">
      <c r="A15" s="23"/>
      <c r="B15" s="23"/>
      <c r="C15" s="29" t="s">
        <v>38</v>
      </c>
      <c r="D15" s="28" t="s">
        <v>36</v>
      </c>
      <c r="E15" s="24">
        <v>1</v>
      </c>
      <c r="F15" s="24">
        <v>150</v>
      </c>
      <c r="G15" s="25">
        <f t="shared" ref="G15:G51" si="1">ROUND(E15*F15,2)</f>
        <v>150</v>
      </c>
      <c r="H15" s="3"/>
      <c r="I15" s="27">
        <f t="shared" si="0"/>
        <v>0</v>
      </c>
      <c r="K15" s="5"/>
    </row>
    <row r="16" spans="1:11">
      <c r="A16" s="23"/>
      <c r="B16" s="23"/>
      <c r="C16" s="29" t="s">
        <v>39</v>
      </c>
      <c r="D16" s="28" t="s">
        <v>36</v>
      </c>
      <c r="E16" s="24">
        <v>2</v>
      </c>
      <c r="F16" s="24">
        <v>370</v>
      </c>
      <c r="G16" s="25">
        <f t="shared" si="1"/>
        <v>740</v>
      </c>
      <c r="H16" s="3"/>
      <c r="I16" s="27">
        <f t="shared" si="0"/>
        <v>0</v>
      </c>
      <c r="K16" s="5"/>
    </row>
    <row r="17" spans="1:11">
      <c r="A17" s="23"/>
      <c r="B17" s="23"/>
      <c r="C17" s="29" t="s">
        <v>40</v>
      </c>
      <c r="D17" s="28" t="s">
        <v>36</v>
      </c>
      <c r="E17" s="24">
        <v>8</v>
      </c>
      <c r="F17" s="24">
        <v>540</v>
      </c>
      <c r="G17" s="25">
        <f t="shared" si="1"/>
        <v>4320</v>
      </c>
      <c r="H17" s="3"/>
      <c r="I17" s="27">
        <f t="shared" si="0"/>
        <v>0</v>
      </c>
      <c r="K17" s="5"/>
    </row>
    <row r="18" spans="1:11">
      <c r="A18" s="23"/>
      <c r="B18" s="23"/>
      <c r="C18" s="29" t="s">
        <v>41</v>
      </c>
      <c r="D18" s="28" t="s">
        <v>36</v>
      </c>
      <c r="E18" s="24">
        <v>4</v>
      </c>
      <c r="F18" s="24">
        <v>1125</v>
      </c>
      <c r="G18" s="25">
        <f t="shared" si="1"/>
        <v>4500</v>
      </c>
      <c r="H18" s="3"/>
      <c r="I18" s="27">
        <f t="shared" si="0"/>
        <v>0</v>
      </c>
      <c r="K18" s="5"/>
    </row>
    <row r="19" spans="1:11">
      <c r="A19" s="23"/>
      <c r="B19" s="23"/>
      <c r="C19" s="29" t="s">
        <v>42</v>
      </c>
      <c r="D19" s="28" t="s">
        <v>36</v>
      </c>
      <c r="E19" s="24">
        <v>4</v>
      </c>
      <c r="F19" s="24">
        <v>3100</v>
      </c>
      <c r="G19" s="25">
        <f t="shared" si="1"/>
        <v>12400</v>
      </c>
      <c r="H19" s="3"/>
      <c r="I19" s="27">
        <f t="shared" si="0"/>
        <v>0</v>
      </c>
      <c r="K19" s="5"/>
    </row>
    <row r="20" spans="1:11">
      <c r="A20" s="23"/>
      <c r="B20" s="23"/>
      <c r="C20" s="29" t="s">
        <v>55</v>
      </c>
      <c r="D20" s="28" t="s">
        <v>36</v>
      </c>
      <c r="E20" s="24">
        <v>3</v>
      </c>
      <c r="F20" s="24">
        <v>1640</v>
      </c>
      <c r="G20" s="25">
        <f t="shared" si="1"/>
        <v>4920</v>
      </c>
      <c r="H20" s="3"/>
      <c r="I20" s="27">
        <f t="shared" si="0"/>
        <v>0</v>
      </c>
      <c r="K20" s="5"/>
    </row>
    <row r="21" spans="1:11">
      <c r="A21" s="23"/>
      <c r="B21" s="23"/>
      <c r="C21" s="29" t="s">
        <v>54</v>
      </c>
      <c r="D21" s="28" t="s">
        <v>36</v>
      </c>
      <c r="E21" s="24">
        <v>2</v>
      </c>
      <c r="F21" s="24">
        <v>1100</v>
      </c>
      <c r="G21" s="25">
        <f t="shared" si="1"/>
        <v>2200</v>
      </c>
      <c r="H21" s="3"/>
      <c r="I21" s="27">
        <f t="shared" si="0"/>
        <v>0</v>
      </c>
      <c r="K21" s="5"/>
    </row>
    <row r="22" spans="1:11">
      <c r="A22" s="23"/>
      <c r="B22" s="23"/>
      <c r="C22" s="29" t="s">
        <v>44</v>
      </c>
      <c r="D22" s="28" t="s">
        <v>36</v>
      </c>
      <c r="E22" s="24">
        <v>3</v>
      </c>
      <c r="F22" s="24">
        <v>265</v>
      </c>
      <c r="G22" s="25">
        <f t="shared" si="1"/>
        <v>795</v>
      </c>
      <c r="H22" s="3"/>
      <c r="I22" s="27">
        <f t="shared" si="0"/>
        <v>0</v>
      </c>
      <c r="K22" s="5"/>
    </row>
    <row r="23" spans="1:11">
      <c r="A23" s="23"/>
      <c r="B23" s="23"/>
      <c r="C23" s="29" t="s">
        <v>45</v>
      </c>
      <c r="D23" s="28" t="s">
        <v>36</v>
      </c>
      <c r="E23" s="24">
        <v>1</v>
      </c>
      <c r="F23" s="30">
        <v>3350</v>
      </c>
      <c r="G23" s="25">
        <f t="shared" si="1"/>
        <v>3350</v>
      </c>
      <c r="H23" s="3"/>
      <c r="I23" s="27">
        <f t="shared" si="0"/>
        <v>0</v>
      </c>
      <c r="K23" s="5"/>
    </row>
    <row r="24" spans="1:11">
      <c r="C24" s="29" t="s">
        <v>43</v>
      </c>
      <c r="D24" s="28" t="s">
        <v>36</v>
      </c>
      <c r="E24" s="24">
        <v>14</v>
      </c>
      <c r="F24" s="24">
        <v>280</v>
      </c>
      <c r="G24" s="25">
        <f t="shared" si="1"/>
        <v>3920</v>
      </c>
      <c r="H24" s="3"/>
      <c r="I24" s="27">
        <f t="shared" si="0"/>
        <v>0</v>
      </c>
      <c r="K24" s="5"/>
    </row>
    <row r="25" spans="1:11">
      <c r="C25" s="29" t="s">
        <v>56</v>
      </c>
      <c r="D25" s="28" t="s">
        <v>36</v>
      </c>
      <c r="E25" s="24">
        <v>3</v>
      </c>
      <c r="F25" s="24">
        <v>175</v>
      </c>
      <c r="G25" s="25">
        <f t="shared" si="1"/>
        <v>525</v>
      </c>
      <c r="H25" s="3"/>
      <c r="I25" s="27">
        <f t="shared" si="0"/>
        <v>0</v>
      </c>
      <c r="K25" s="5"/>
    </row>
    <row r="26" spans="1:11">
      <c r="A26" t="s">
        <v>30</v>
      </c>
      <c r="B26">
        <v>1940</v>
      </c>
      <c r="C26" s="29" t="s">
        <v>50</v>
      </c>
      <c r="F26" s="24"/>
      <c r="G26" s="25"/>
      <c r="H26" s="26"/>
      <c r="I26" s="27"/>
      <c r="K26" s="5"/>
    </row>
    <row r="27" spans="1:11">
      <c r="B27" s="23" t="s">
        <v>49</v>
      </c>
      <c r="C27" s="23" t="s">
        <v>47</v>
      </c>
      <c r="D27" t="s">
        <v>36</v>
      </c>
      <c r="E27" s="5">
        <v>32</v>
      </c>
      <c r="F27" s="24">
        <v>1305</v>
      </c>
      <c r="G27" s="25">
        <f t="shared" si="1"/>
        <v>41760</v>
      </c>
      <c r="H27" s="3"/>
      <c r="I27" s="27">
        <f t="shared" si="0"/>
        <v>0</v>
      </c>
      <c r="K27" s="5"/>
    </row>
    <row r="28" spans="1:11">
      <c r="C28" s="23" t="s">
        <v>38</v>
      </c>
      <c r="D28" t="s">
        <v>36</v>
      </c>
      <c r="E28" s="5">
        <v>1</v>
      </c>
      <c r="F28" s="24">
        <v>150</v>
      </c>
      <c r="G28" s="25">
        <f t="shared" si="1"/>
        <v>150</v>
      </c>
      <c r="H28" s="3"/>
      <c r="I28" s="27">
        <f t="shared" si="0"/>
        <v>0</v>
      </c>
      <c r="K28" s="5"/>
    </row>
    <row r="29" spans="1:11">
      <c r="C29" s="23" t="s">
        <v>39</v>
      </c>
      <c r="D29" t="s">
        <v>36</v>
      </c>
      <c r="E29" s="5">
        <v>1</v>
      </c>
      <c r="F29" s="24">
        <v>370</v>
      </c>
      <c r="G29" s="25">
        <f t="shared" si="1"/>
        <v>370</v>
      </c>
      <c r="H29" s="3"/>
      <c r="I29" s="27">
        <f t="shared" si="0"/>
        <v>0</v>
      </c>
      <c r="K29" s="5"/>
    </row>
    <row r="30" spans="1:11">
      <c r="C30" s="23" t="s">
        <v>40</v>
      </c>
      <c r="D30" t="s">
        <v>36</v>
      </c>
      <c r="E30" s="5">
        <v>3</v>
      </c>
      <c r="F30" s="24">
        <v>540</v>
      </c>
      <c r="G30" s="25">
        <f t="shared" si="1"/>
        <v>1620</v>
      </c>
      <c r="H30" s="3"/>
      <c r="I30" s="27">
        <f t="shared" si="0"/>
        <v>0</v>
      </c>
      <c r="K30" s="5"/>
    </row>
    <row r="31" spans="1:11">
      <c r="C31" s="23" t="s">
        <v>41</v>
      </c>
      <c r="D31" t="s">
        <v>36</v>
      </c>
      <c r="E31" s="5">
        <v>1</v>
      </c>
      <c r="F31" s="24">
        <v>1125</v>
      </c>
      <c r="G31" s="25">
        <f t="shared" si="1"/>
        <v>1125</v>
      </c>
      <c r="H31" s="3"/>
      <c r="I31" s="27">
        <f t="shared" si="0"/>
        <v>0</v>
      </c>
      <c r="K31" s="5"/>
    </row>
    <row r="32" spans="1:11">
      <c r="C32" s="23" t="s">
        <v>42</v>
      </c>
      <c r="D32" t="s">
        <v>36</v>
      </c>
      <c r="E32" s="5">
        <v>1</v>
      </c>
      <c r="F32" s="24">
        <v>3100</v>
      </c>
      <c r="G32" s="25">
        <f t="shared" si="1"/>
        <v>3100</v>
      </c>
      <c r="H32" s="3"/>
      <c r="I32" s="27">
        <f t="shared" si="0"/>
        <v>0</v>
      </c>
      <c r="K32" s="5"/>
    </row>
    <row r="33" spans="1:11">
      <c r="C33" s="23" t="s">
        <v>55</v>
      </c>
      <c r="D33" t="s">
        <v>36</v>
      </c>
      <c r="E33" s="5">
        <v>1</v>
      </c>
      <c r="F33" s="24">
        <v>1640</v>
      </c>
      <c r="G33" s="25">
        <f t="shared" si="1"/>
        <v>1640</v>
      </c>
      <c r="H33" s="3"/>
      <c r="I33" s="27">
        <f t="shared" si="0"/>
        <v>0</v>
      </c>
      <c r="K33" s="5"/>
    </row>
    <row r="34" spans="1:11">
      <c r="C34" s="23" t="s">
        <v>54</v>
      </c>
      <c r="D34" t="s">
        <v>36</v>
      </c>
      <c r="E34" s="5">
        <v>1</v>
      </c>
      <c r="F34" s="24">
        <v>1100</v>
      </c>
      <c r="G34" s="25">
        <f t="shared" si="1"/>
        <v>1100</v>
      </c>
      <c r="H34" s="3"/>
      <c r="I34" s="27">
        <f t="shared" si="0"/>
        <v>0</v>
      </c>
      <c r="K34" s="5"/>
    </row>
    <row r="35" spans="1:11">
      <c r="C35" s="23" t="s">
        <v>44</v>
      </c>
      <c r="D35" t="s">
        <v>36</v>
      </c>
      <c r="E35" s="5">
        <v>1</v>
      </c>
      <c r="F35" s="24">
        <v>265</v>
      </c>
      <c r="G35" s="25">
        <f t="shared" si="1"/>
        <v>265</v>
      </c>
      <c r="H35" s="3"/>
      <c r="I35" s="27">
        <f t="shared" si="0"/>
        <v>0</v>
      </c>
      <c r="K35" s="5"/>
    </row>
    <row r="36" spans="1:11">
      <c r="C36" s="23" t="s">
        <v>45</v>
      </c>
      <c r="D36" t="s">
        <v>36</v>
      </c>
      <c r="E36" s="5">
        <v>1</v>
      </c>
      <c r="F36" s="30">
        <v>3350</v>
      </c>
      <c r="G36" s="25">
        <f t="shared" si="1"/>
        <v>3350</v>
      </c>
      <c r="H36" s="3"/>
      <c r="I36" s="27">
        <f t="shared" si="0"/>
        <v>0</v>
      </c>
      <c r="K36" s="5"/>
    </row>
    <row r="37" spans="1:11">
      <c r="C37" s="23" t="s">
        <v>43</v>
      </c>
      <c r="D37" t="s">
        <v>36</v>
      </c>
      <c r="E37" s="5">
        <v>5</v>
      </c>
      <c r="F37" s="24">
        <v>280</v>
      </c>
      <c r="G37" s="25">
        <f t="shared" si="1"/>
        <v>1400</v>
      </c>
      <c r="H37" s="3"/>
      <c r="I37" s="27">
        <f t="shared" si="0"/>
        <v>0</v>
      </c>
      <c r="K37" s="5"/>
    </row>
    <row r="38" spans="1:11">
      <c r="C38" s="23" t="s">
        <v>56</v>
      </c>
      <c r="D38" t="s">
        <v>36</v>
      </c>
      <c r="E38" s="5">
        <v>1</v>
      </c>
      <c r="F38" s="24">
        <v>175</v>
      </c>
      <c r="G38" s="25">
        <f t="shared" si="1"/>
        <v>175</v>
      </c>
      <c r="H38" s="3"/>
      <c r="I38" s="27">
        <f t="shared" si="0"/>
        <v>0</v>
      </c>
      <c r="K38" s="5"/>
    </row>
    <row r="39" spans="1:11">
      <c r="A39" t="s">
        <v>51</v>
      </c>
      <c r="B39">
        <v>1957</v>
      </c>
      <c r="C39" s="23" t="s">
        <v>52</v>
      </c>
      <c r="F39" s="24"/>
      <c r="G39" s="25"/>
      <c r="H39" s="26"/>
      <c r="I39" s="27"/>
      <c r="K39" s="5"/>
    </row>
    <row r="40" spans="1:11">
      <c r="B40">
        <v>284874</v>
      </c>
      <c r="C40" s="23" t="s">
        <v>47</v>
      </c>
      <c r="D40" t="s">
        <v>36</v>
      </c>
      <c r="E40" s="5">
        <v>52</v>
      </c>
      <c r="F40" s="24">
        <v>1265</v>
      </c>
      <c r="G40" s="25">
        <f t="shared" si="1"/>
        <v>65780</v>
      </c>
      <c r="H40" s="3"/>
      <c r="I40" s="27">
        <f t="shared" si="0"/>
        <v>0</v>
      </c>
      <c r="K40" s="5"/>
    </row>
    <row r="41" spans="1:11">
      <c r="C41" s="23" t="s">
        <v>38</v>
      </c>
      <c r="D41" t="s">
        <v>36</v>
      </c>
      <c r="E41" s="5">
        <v>1</v>
      </c>
      <c r="F41" s="24">
        <v>150</v>
      </c>
      <c r="G41" s="25">
        <f t="shared" si="1"/>
        <v>150</v>
      </c>
      <c r="H41" s="3"/>
      <c r="I41" s="27">
        <f t="shared" si="0"/>
        <v>0</v>
      </c>
      <c r="K41" s="5"/>
    </row>
    <row r="42" spans="1:11">
      <c r="C42" s="23" t="s">
        <v>39</v>
      </c>
      <c r="D42" t="s">
        <v>36</v>
      </c>
      <c r="E42" s="5">
        <v>1</v>
      </c>
      <c r="F42" s="24">
        <v>370</v>
      </c>
      <c r="G42" s="25">
        <f t="shared" si="1"/>
        <v>370</v>
      </c>
      <c r="H42" s="3"/>
      <c r="I42" s="27">
        <f t="shared" si="0"/>
        <v>0</v>
      </c>
      <c r="K42" s="5"/>
    </row>
    <row r="43" spans="1:11">
      <c r="C43" s="23" t="s">
        <v>40</v>
      </c>
      <c r="D43" t="s">
        <v>36</v>
      </c>
      <c r="E43" s="5">
        <v>5</v>
      </c>
      <c r="F43" s="24">
        <v>540</v>
      </c>
      <c r="G43" s="25">
        <f t="shared" si="1"/>
        <v>2700</v>
      </c>
      <c r="H43" s="3"/>
      <c r="I43" s="27">
        <f t="shared" si="0"/>
        <v>0</v>
      </c>
      <c r="K43" s="5"/>
    </row>
    <row r="44" spans="1:11">
      <c r="C44" s="23" t="s">
        <v>41</v>
      </c>
      <c r="D44" t="s">
        <v>36</v>
      </c>
      <c r="E44" s="5">
        <v>1</v>
      </c>
      <c r="F44" s="24">
        <v>1125</v>
      </c>
      <c r="G44" s="25">
        <f t="shared" si="1"/>
        <v>1125</v>
      </c>
      <c r="H44" s="3"/>
      <c r="I44" s="27">
        <f t="shared" si="0"/>
        <v>0</v>
      </c>
      <c r="K44" s="5"/>
    </row>
    <row r="45" spans="1:11">
      <c r="C45" s="23" t="s">
        <v>42</v>
      </c>
      <c r="D45" t="s">
        <v>36</v>
      </c>
      <c r="E45" s="5">
        <v>2</v>
      </c>
      <c r="F45" s="30">
        <v>3200</v>
      </c>
      <c r="G45" s="25">
        <f t="shared" si="1"/>
        <v>6400</v>
      </c>
      <c r="H45" s="3"/>
      <c r="I45" s="27">
        <f t="shared" si="0"/>
        <v>0</v>
      </c>
      <c r="K45" s="5"/>
    </row>
    <row r="46" spans="1:11">
      <c r="C46" s="23" t="s">
        <v>53</v>
      </c>
      <c r="D46" t="s">
        <v>36</v>
      </c>
      <c r="E46" s="5">
        <v>1</v>
      </c>
      <c r="F46" s="24">
        <v>1640</v>
      </c>
      <c r="G46" s="25">
        <f t="shared" si="1"/>
        <v>1640</v>
      </c>
      <c r="H46" s="3"/>
      <c r="I46" s="27">
        <f t="shared" si="0"/>
        <v>0</v>
      </c>
      <c r="K46" s="5"/>
    </row>
    <row r="47" spans="1:11" ht="13.8" customHeight="1">
      <c r="C47" s="23" t="s">
        <v>54</v>
      </c>
      <c r="D47" t="s">
        <v>36</v>
      </c>
      <c r="E47" s="5">
        <v>1</v>
      </c>
      <c r="F47" s="24">
        <v>1100</v>
      </c>
      <c r="G47" s="25">
        <f t="shared" si="1"/>
        <v>1100</v>
      </c>
      <c r="H47" s="3"/>
      <c r="I47" s="27">
        <f t="shared" si="0"/>
        <v>0</v>
      </c>
      <c r="K47" s="5"/>
    </row>
    <row r="48" spans="1:11">
      <c r="C48" s="23" t="s">
        <v>44</v>
      </c>
      <c r="D48" t="s">
        <v>36</v>
      </c>
      <c r="E48" s="5">
        <v>1</v>
      </c>
      <c r="F48" s="24">
        <v>265</v>
      </c>
      <c r="G48" s="25">
        <f t="shared" si="1"/>
        <v>265</v>
      </c>
      <c r="H48" s="3"/>
      <c r="I48" s="27">
        <f t="shared" si="0"/>
        <v>0</v>
      </c>
      <c r="K48" s="5"/>
    </row>
    <row r="49" spans="3:11">
      <c r="C49" s="23" t="s">
        <v>45</v>
      </c>
      <c r="D49" t="s">
        <v>36</v>
      </c>
      <c r="E49" s="5">
        <v>1</v>
      </c>
      <c r="F49" s="30">
        <v>3365</v>
      </c>
      <c r="G49" s="25">
        <f t="shared" si="1"/>
        <v>3365</v>
      </c>
      <c r="H49" s="3"/>
      <c r="I49" s="27">
        <f t="shared" si="0"/>
        <v>0</v>
      </c>
      <c r="K49" s="5"/>
    </row>
    <row r="50" spans="3:11">
      <c r="C50" s="23" t="s">
        <v>43</v>
      </c>
      <c r="D50" t="s">
        <v>36</v>
      </c>
      <c r="E50" s="5">
        <v>7</v>
      </c>
      <c r="F50" s="30">
        <v>640</v>
      </c>
      <c r="G50" s="25">
        <f t="shared" si="1"/>
        <v>4480</v>
      </c>
      <c r="H50" s="3"/>
      <c r="I50" s="27">
        <f t="shared" si="0"/>
        <v>0</v>
      </c>
      <c r="K50" s="5"/>
    </row>
    <row r="51" spans="3:11">
      <c r="C51" s="23" t="s">
        <v>56</v>
      </c>
      <c r="D51" t="s">
        <v>36</v>
      </c>
      <c r="E51" s="5">
        <v>2</v>
      </c>
      <c r="F51" s="24">
        <v>175</v>
      </c>
      <c r="G51" s="25">
        <f t="shared" si="1"/>
        <v>350</v>
      </c>
      <c r="H51" s="3"/>
      <c r="I51" s="27">
        <f t="shared" si="0"/>
        <v>0</v>
      </c>
      <c r="K51" s="5"/>
    </row>
    <row r="52" spans="3:11">
      <c r="C52" s="23"/>
    </row>
    <row r="53" spans="3:11">
      <c r="C53" s="23"/>
    </row>
    <row r="54" spans="3:11">
      <c r="C54" s="23"/>
    </row>
    <row r="55" spans="3:11">
      <c r="C55" s="23"/>
    </row>
    <row r="56" spans="3:11">
      <c r="C56" s="23"/>
    </row>
    <row r="57" spans="3:11">
      <c r="C57" s="23"/>
    </row>
    <row r="58" spans="3:11">
      <c r="C58" s="23"/>
    </row>
    <row r="59" spans="3:11">
      <c r="C59" s="23"/>
    </row>
    <row r="60" spans="3:11">
      <c r="C60" s="23"/>
    </row>
    <row r="61" spans="3:11">
      <c r="C61" s="23"/>
    </row>
    <row r="62" spans="3:11">
      <c r="C62" s="23"/>
    </row>
    <row r="63" spans="3:11">
      <c r="C63" s="23"/>
    </row>
    <row r="64" spans="3:11">
      <c r="C64" s="23"/>
    </row>
    <row r="65" spans="3:3">
      <c r="C65" s="23"/>
    </row>
    <row r="68" spans="3:3">
      <c r="C68" s="23"/>
    </row>
  </sheetData>
  <sheetProtection algorithmName="SHA-512" hashValue="Ln3z8PYRwUCUXTSTdaaytcn0O2gRW7QrE0g0r3mC2owYosAInB3t6oUoRhbLXeDTewVNzRB5/qlKEa/GND3m+g==" saltValue="fHp9bPqme6qHC+FKfHaHbg==" spinCount="100000" sheet="1" objects="1" scenarios="1"/>
  <mergeCells count="9">
    <mergeCell ref="F10:G10"/>
    <mergeCell ref="H10:I10"/>
    <mergeCell ref="A3:C3"/>
    <mergeCell ref="A6:C6"/>
    <mergeCell ref="A8:C8"/>
    <mergeCell ref="E3:G3"/>
    <mergeCell ref="E6:G6"/>
    <mergeCell ref="E8:G8"/>
    <mergeCell ref="A9:H9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7"/>
  <sheetViews>
    <sheetView workbookViewId="0">
      <selection activeCell="B10" sqref="B10"/>
    </sheetView>
  </sheetViews>
  <sheetFormatPr baseColWidth="10" defaultColWidth="11.44140625" defaultRowHeight="14.4"/>
  <cols>
    <col min="2" max="2" width="72.109375" customWidth="1"/>
  </cols>
  <sheetData>
    <row r="1" spans="1:2">
      <c r="A1" s="33"/>
      <c r="B1" s="1" t="s">
        <v>31</v>
      </c>
    </row>
    <row r="2" spans="1:2">
      <c r="A2" s="34"/>
      <c r="B2" s="1" t="s">
        <v>32</v>
      </c>
    </row>
    <row r="3" spans="1:2">
      <c r="A3" s="35"/>
      <c r="B3" s="1" t="s">
        <v>33</v>
      </c>
    </row>
    <row r="5" spans="1:2" ht="48" customHeight="1">
      <c r="A5" s="48" t="s">
        <v>37</v>
      </c>
      <c r="B5" s="31" t="s">
        <v>58</v>
      </c>
    </row>
    <row r="6" spans="1:2" ht="30" customHeight="1">
      <c r="A6" s="48"/>
      <c r="B6" s="32" t="s">
        <v>59</v>
      </c>
    </row>
    <row r="7" spans="1:2" ht="89.4" customHeight="1">
      <c r="A7" s="48"/>
      <c r="B7" s="31" t="s">
        <v>60</v>
      </c>
    </row>
  </sheetData>
  <mergeCells count="1">
    <mergeCell ref="A5:A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2024-09-17T10:59:40Z</dcterms:created>
  <dcterms:modified xsi:type="dcterms:W3CDTF">2025-10-20T12:28:53Z</dcterms:modified>
  <cp:category/>
  <cp:contentStatus/>
</cp:coreProperties>
</file>