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xr:revisionPtr revIDLastSave="0" documentId="13_ncr:1_{D78CB3C8-ACD1-400B-B3D7-7A323BEC0442}" xr6:coauthVersionLast="47" xr6:coauthVersionMax="47" xr10:uidLastSave="{00000000-0000-0000-0000-000000000000}"/>
  <bookViews>
    <workbookView xWindow="-120" yWindow="-120" windowWidth="29040" windowHeight="15720" xr2:uid="{D16D4EF9-4D85-4EA9-B4A4-67F73F049115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7" i="1" l="1"/>
  <c r="I98" i="1"/>
  <c r="G120" i="1"/>
  <c r="G119" i="1"/>
  <c r="G118" i="1"/>
  <c r="G117" i="1"/>
  <c r="G116" i="1"/>
  <c r="G115" i="1"/>
  <c r="G114" i="1"/>
  <c r="G113" i="1"/>
  <c r="I101" i="1"/>
  <c r="I102" i="1"/>
  <c r="I103" i="1"/>
  <c r="I104" i="1"/>
  <c r="I105" i="1"/>
  <c r="I106" i="1"/>
  <c r="I107" i="1"/>
  <c r="I108" i="1"/>
  <c r="I109" i="1"/>
  <c r="I110" i="1"/>
  <c r="I111" i="1"/>
  <c r="G101" i="1"/>
  <c r="G102" i="1"/>
  <c r="G103" i="1"/>
  <c r="G104" i="1"/>
  <c r="G105" i="1"/>
  <c r="G106" i="1"/>
  <c r="G107" i="1"/>
  <c r="G108" i="1"/>
  <c r="G109" i="1"/>
  <c r="G110" i="1"/>
  <c r="G111" i="1"/>
  <c r="G97" i="1"/>
  <c r="G98" i="1"/>
  <c r="I92" i="1"/>
  <c r="G92" i="1"/>
  <c r="I91" i="1"/>
  <c r="G91" i="1"/>
  <c r="I90" i="1"/>
  <c r="G90" i="1"/>
  <c r="I89" i="1"/>
  <c r="G89" i="1"/>
  <c r="I88" i="1"/>
  <c r="G88" i="1"/>
  <c r="I86" i="1"/>
  <c r="G86" i="1"/>
  <c r="I85" i="1"/>
  <c r="G85" i="1"/>
  <c r="I84" i="1"/>
  <c r="G84" i="1"/>
  <c r="I83" i="1"/>
  <c r="G83" i="1"/>
  <c r="I82" i="1"/>
  <c r="G82" i="1"/>
  <c r="I81" i="1"/>
  <c r="G81" i="1"/>
  <c r="I79" i="1"/>
  <c r="G79" i="1"/>
  <c r="I78" i="1"/>
  <c r="G78" i="1"/>
  <c r="I76" i="1"/>
  <c r="G76" i="1"/>
  <c r="I75" i="1"/>
  <c r="G75" i="1"/>
  <c r="I72" i="1"/>
  <c r="G72" i="1"/>
  <c r="I70" i="1"/>
  <c r="G70" i="1"/>
  <c r="I56" i="1"/>
  <c r="I58" i="1"/>
  <c r="I60" i="1"/>
  <c r="I62" i="1"/>
  <c r="I64" i="1"/>
  <c r="I66" i="1"/>
  <c r="I68" i="1"/>
  <c r="G56" i="1"/>
  <c r="G58" i="1"/>
  <c r="G60" i="1"/>
  <c r="G62" i="1"/>
  <c r="G64" i="1"/>
  <c r="G66" i="1"/>
  <c r="G68" i="1"/>
  <c r="I47" i="1"/>
  <c r="I48" i="1"/>
  <c r="I49" i="1"/>
  <c r="G47" i="1"/>
  <c r="G48" i="1"/>
  <c r="G49" i="1"/>
  <c r="I38" i="1"/>
  <c r="I39" i="1"/>
  <c r="I40" i="1"/>
  <c r="I41" i="1"/>
  <c r="I42" i="1"/>
  <c r="G38" i="1"/>
  <c r="G39" i="1"/>
  <c r="G40" i="1"/>
  <c r="G41" i="1"/>
  <c r="G42" i="1"/>
  <c r="G35" i="1"/>
  <c r="I35" i="1"/>
  <c r="I34" i="1"/>
  <c r="I37" i="1"/>
  <c r="I44" i="1"/>
  <c r="I46" i="1"/>
  <c r="I51" i="1"/>
  <c r="I52" i="1"/>
  <c r="I53" i="1"/>
  <c r="G34" i="1"/>
  <c r="G37" i="1"/>
  <c r="G44" i="1"/>
  <c r="G46" i="1"/>
  <c r="G51" i="1"/>
  <c r="G52" i="1"/>
  <c r="G53" i="1"/>
  <c r="I24" i="1"/>
  <c r="I25" i="1"/>
  <c r="I27" i="1"/>
  <c r="I28" i="1"/>
  <c r="I29" i="1"/>
  <c r="I30" i="1"/>
  <c r="I31" i="1"/>
  <c r="G24" i="1"/>
  <c r="G25" i="1"/>
  <c r="G27" i="1"/>
  <c r="G28" i="1"/>
  <c r="G29" i="1"/>
  <c r="G30" i="1"/>
  <c r="G31" i="1"/>
  <c r="I114" i="1"/>
  <c r="I113" i="1"/>
  <c r="I100" i="1"/>
  <c r="G100" i="1"/>
  <c r="I94" i="1"/>
  <c r="G94" i="1"/>
  <c r="G20" i="1" l="1"/>
  <c r="G17" i="1" l="1"/>
  <c r="G18" i="1"/>
  <c r="G21" i="1"/>
  <c r="G96" i="1"/>
  <c r="I120" i="1" l="1"/>
  <c r="I119" i="1"/>
  <c r="I118" i="1"/>
  <c r="I117" i="1"/>
  <c r="I116" i="1"/>
  <c r="I115" i="1"/>
  <c r="I96" i="1"/>
  <c r="I21" i="1"/>
  <c r="I20" i="1"/>
  <c r="I18" i="1"/>
  <c r="I17" i="1"/>
  <c r="I16" i="1"/>
  <c r="G16" i="1"/>
  <c r="I15" i="1"/>
  <c r="G15" i="1"/>
  <c r="F7" i="1"/>
  <c r="D3" i="1" l="1"/>
  <c r="D4" i="1" s="1"/>
  <c r="H3" i="1"/>
  <c r="H4" i="1" s="1"/>
  <c r="D5" i="1" l="1"/>
  <c r="D6" i="1" s="1"/>
  <c r="D7" i="1" s="1"/>
  <c r="D8" i="1" s="1"/>
  <c r="H5" i="1"/>
  <c r="H6" i="1" s="1"/>
  <c r="H7" i="1" s="1"/>
  <c r="H8" i="1" s="1"/>
</calcChain>
</file>

<file path=xl/sharedStrings.xml><?xml version="1.0" encoding="utf-8"?>
<sst xmlns="http://schemas.openxmlformats.org/spreadsheetml/2006/main" count="362" uniqueCount="263">
  <si>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</si>
  <si>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</si>
  <si>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</si>
  <si>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</si>
  <si>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</si>
  <si>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</si>
  <si>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</si>
  <si>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</si>
  <si>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</si>
  <si>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</si>
  <si>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</si>
  <si>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</si>
  <si>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</si>
  <si>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</si>
  <si>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</si>
  <si>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</si>
  <si>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</si>
  <si>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</si>
  <si>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</si>
  <si>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</si>
  <si>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</si>
  <si>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</si>
  <si>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</si>
  <si>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</si>
  <si>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</si>
  <si>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</si>
  <si>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</si>
  <si>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</si>
  <si>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</si>
  <si>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</si>
  <si>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</si>
  <si>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</si>
  <si>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</si>
  <si>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RENOVACIÓN DEL SISTEMA INTEGRADOR DE AUDIO (SIA) DEL PUESTO DE CONTROL CENTRAL DE METRO DE MADRID</t>
  </si>
  <si>
    <t>SUMINISTRO HARDWARE RADIO</t>
  </si>
  <si>
    <t>SIA</t>
  </si>
  <si>
    <t>1.1.1</t>
  </si>
  <si>
    <t>Sistema preproducción en sede Metro</t>
  </si>
  <si>
    <t>ud</t>
  </si>
  <si>
    <t>1.1.2</t>
  </si>
  <si>
    <t>1.1.3</t>
  </si>
  <si>
    <t>1.1.4</t>
  </si>
  <si>
    <t>1.2</t>
  </si>
  <si>
    <t>Sistema de Producción</t>
  </si>
  <si>
    <t>Trabajos externos para apoyo ergonomía de interfaz</t>
  </si>
  <si>
    <t>1.3</t>
  </si>
  <si>
    <t>1.4</t>
  </si>
  <si>
    <t>1.5</t>
  </si>
  <si>
    <t>1.6</t>
  </si>
  <si>
    <t>1.7</t>
  </si>
  <si>
    <t>1.8</t>
  </si>
  <si>
    <t>1.9</t>
  </si>
  <si>
    <t>2</t>
  </si>
  <si>
    <t>3</t>
  </si>
  <si>
    <t>4</t>
  </si>
  <si>
    <t>5</t>
  </si>
  <si>
    <t>6</t>
  </si>
  <si>
    <t>7</t>
  </si>
  <si>
    <t>8</t>
  </si>
  <si>
    <t>9</t>
  </si>
  <si>
    <t>EQUIPAMIENTO TETRA Y LICENCIAS DCS</t>
  </si>
  <si>
    <t>LICENCIAS SIA</t>
  </si>
  <si>
    <t>INGENIERÍA SW. IMPLEMENTACIÓN DE FUNCIONALIDADES</t>
  </si>
  <si>
    <t>GESTIÓN DE PROYECTO: PMO</t>
  </si>
  <si>
    <t>FORMACIÓN</t>
  </si>
  <si>
    <t>EQUIPAMIENTO HARDWARE</t>
  </si>
  <si>
    <t>INFRAESTRUCTURA</t>
  </si>
  <si>
    <t>1.2.1</t>
  </si>
  <si>
    <t>2.1</t>
  </si>
  <si>
    <t>Suministros entorno de preproducción</t>
  </si>
  <si>
    <t>1.2.2</t>
  </si>
  <si>
    <t>2.2</t>
  </si>
  <si>
    <t>Suministros entorno de producción</t>
  </si>
  <si>
    <t>Licencia consola virtual DCS</t>
  </si>
  <si>
    <t>Monitorización otros grupos web de escuchas</t>
  </si>
  <si>
    <t>Bastidor DCS</t>
  </si>
  <si>
    <t>Licencia consola virtual DCS para llamadas privadas</t>
  </si>
  <si>
    <t>Modo degradado: Adaptación capacidad de la red TETRA</t>
  </si>
  <si>
    <t>1.3.1</t>
  </si>
  <si>
    <t>1.3.2</t>
  </si>
  <si>
    <t>1.3.3</t>
  </si>
  <si>
    <t>1.3.4</t>
  </si>
  <si>
    <t>1.3.5</t>
  </si>
  <si>
    <t>3.1</t>
  </si>
  <si>
    <t>3.2</t>
  </si>
  <si>
    <t>3.3</t>
  </si>
  <si>
    <t>3.4</t>
  </si>
  <si>
    <t>3.5</t>
  </si>
  <si>
    <t>Renovación licencias operadores</t>
  </si>
  <si>
    <t>Renovación licencias servidores</t>
  </si>
  <si>
    <t>Nuevas licencias operadores</t>
  </si>
  <si>
    <t>Nuevas licencias servidores</t>
  </si>
  <si>
    <t>Nuevas licencias servidores multiconferencia</t>
  </si>
  <si>
    <t>2.1.1</t>
  </si>
  <si>
    <t>2.1.2</t>
  </si>
  <si>
    <t>2.2.1</t>
  </si>
  <si>
    <t>2.2.2</t>
  </si>
  <si>
    <t>2.2.3</t>
  </si>
  <si>
    <t>2.2.4</t>
  </si>
  <si>
    <t>2.2.5</t>
  </si>
  <si>
    <t>3.1.1</t>
  </si>
  <si>
    <t>3.1.2</t>
  </si>
  <si>
    <t>Licencia operador trenes</t>
  </si>
  <si>
    <t>Licencia operador estaciones/seguridad</t>
  </si>
  <si>
    <t>3.2.1</t>
  </si>
  <si>
    <t>3.2.2</t>
  </si>
  <si>
    <t>3.2.3</t>
  </si>
  <si>
    <t>3.2.4</t>
  </si>
  <si>
    <t>3.2.5</t>
  </si>
  <si>
    <t>3.2.6</t>
  </si>
  <si>
    <t>Licencia servicio core aplicación a partir de 5 operadores</t>
  </si>
  <si>
    <t>Licencia sistema core aplicación redundante (más de 5 operadores)</t>
  </si>
  <si>
    <t>Licencia radio analógica, digital, GSM o interfaces analógicas</t>
  </si>
  <si>
    <t>Licencia canal VoIP</t>
  </si>
  <si>
    <t>Licencia de conexión a nodo TETRA o TETRAPOL</t>
  </si>
  <si>
    <t>Licencia informes</t>
  </si>
  <si>
    <t>3.3.1</t>
  </si>
  <si>
    <t>Licencia tablet</t>
  </si>
  <si>
    <t>4.4.1</t>
  </si>
  <si>
    <t>3.4.1</t>
  </si>
  <si>
    <t>3.4.2</t>
  </si>
  <si>
    <t>3.4.3</t>
  </si>
  <si>
    <t>3.4.4</t>
  </si>
  <si>
    <t>Licencia API interconexión sistemas externos</t>
  </si>
  <si>
    <t>3.5.1</t>
  </si>
  <si>
    <t>3.5.2</t>
  </si>
  <si>
    <t>3.5.3</t>
  </si>
  <si>
    <t>General</t>
  </si>
  <si>
    <t>Análisis, replanteo, diseño y seguimiento de la solución software</t>
  </si>
  <si>
    <t>Interfaz de usuario</t>
  </si>
  <si>
    <t>Desarrollo de nuevas interfaces para los operadores del puesto de mando, basadas en web</t>
  </si>
  <si>
    <t>Partición de líneas en tramos</t>
  </si>
  <si>
    <t>Adaptaciones de las distintas interfaces, servicios, aplicaciones y configuraciones a la partición de líneas en tramos</t>
  </si>
  <si>
    <t>Control de tráfico de trenes</t>
  </si>
  <si>
    <t>Integración con CTC 2.0 y con el sistema de Bombardier</t>
  </si>
  <si>
    <t>Interacción entre aplicaciones y usuarios</t>
  </si>
  <si>
    <t>Inclusión en la interfaces del sistema de varias funcionalidades para la gestión de las comunicaciones entre operadores</t>
  </si>
  <si>
    <t>Monitorización de audio</t>
  </si>
  <si>
    <t>Servicios de gestión y supervisión de calidad del audio en las comunicaciones</t>
  </si>
  <si>
    <t>Aplicación de informes</t>
  </si>
  <si>
    <t>Adaptación y creación de funcionalidades de la nueva aplicación de informes históricos y en tiempo real</t>
  </si>
  <si>
    <t>Entornos de desarrollo, almacenamiento y configuraciones</t>
  </si>
  <si>
    <t>Gestión de configuraciones, creación de objetos, almacenamiento en red y en BBDD y entornos de desarrollo y preproducción</t>
  </si>
  <si>
    <t>Otros</t>
  </si>
  <si>
    <t>SERVICIOS DE IMPLANTACIÓN</t>
  </si>
  <si>
    <t>Servicios sobre pruebas internas de validación</t>
  </si>
  <si>
    <t>Preparación y pruebas iniciales</t>
  </si>
  <si>
    <t>Pruebas de validación</t>
  </si>
  <si>
    <t>Servicios de implantación preproducción</t>
  </si>
  <si>
    <t>Preparación y pruebas sobre el entorno de preproducción</t>
  </si>
  <si>
    <t>Servicios de implantación producción</t>
  </si>
  <si>
    <t>Planes y protocolos de pruebas</t>
  </si>
  <si>
    <t>Adecuación y preparación en Alto del Arenal</t>
  </si>
  <si>
    <t>Migración servicios y operadores Alto del Arenal</t>
  </si>
  <si>
    <t>Adecuación y migración Puertal de Sur</t>
  </si>
  <si>
    <t>Pruebas de redundancia Alto del Arenal y Pta. Sur</t>
  </si>
  <si>
    <t>Dirección técnica y documentación</t>
  </si>
  <si>
    <t>Servicios de implantación nuevas funcionalidades</t>
  </si>
  <si>
    <t>Pruebas Alto del Arenal</t>
  </si>
  <si>
    <t>Pruebas Puerta del Sur</t>
  </si>
  <si>
    <t>Pruebas Alto del Arenal + Puerta del Sur</t>
  </si>
  <si>
    <t>4.1</t>
  </si>
  <si>
    <t>4.2</t>
  </si>
  <si>
    <t>4.5</t>
  </si>
  <si>
    <t>4.3</t>
  </si>
  <si>
    <t>4.4</t>
  </si>
  <si>
    <t>4.6</t>
  </si>
  <si>
    <t>4.7</t>
  </si>
  <si>
    <t>4.8</t>
  </si>
  <si>
    <t>4.9</t>
  </si>
  <si>
    <t>4.9.1</t>
  </si>
  <si>
    <t>4.8.1</t>
  </si>
  <si>
    <t>4.7.1</t>
  </si>
  <si>
    <t>4.6.1</t>
  </si>
  <si>
    <t>4.5.1</t>
  </si>
  <si>
    <t>4.3.1</t>
  </si>
  <si>
    <t>4.2.1</t>
  </si>
  <si>
    <t>4.1.1</t>
  </si>
  <si>
    <t>1.4.1</t>
  </si>
  <si>
    <t>5.4.5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</si>
  <si>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</si>
  <si>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</si>
  <si>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</si>
  <si>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</si>
  <si>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</si>
  <si>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</si>
  <si>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</si>
  <si>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</si>
  <si>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1.5.1</t>
  </si>
  <si>
    <t>1.5.2</t>
  </si>
  <si>
    <t>1.5.3</t>
  </si>
  <si>
    <t>1.5.4</t>
  </si>
  <si>
    <t>5.1</t>
  </si>
  <si>
    <t>5.2</t>
  </si>
  <si>
    <t>5.3</t>
  </si>
  <si>
    <t>5.4</t>
  </si>
  <si>
    <t>5.1.1</t>
  </si>
  <si>
    <t>5.1.2</t>
  </si>
  <si>
    <t>5.2.1</t>
  </si>
  <si>
    <t>5.2.2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</si>
  <si>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</si>
  <si>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</si>
  <si>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</si>
  <si>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</si>
  <si>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</si>
  <si>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</si>
  <si>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</si>
  <si>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</si>
  <si>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</si>
  <si>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</si>
  <si>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6.1</t>
  </si>
  <si>
    <t>Dirección de proyecto y documentación PMO</t>
  </si>
  <si>
    <t>7.1</t>
  </si>
  <si>
    <t>7.2</t>
  </si>
  <si>
    <t>7.3</t>
  </si>
  <si>
    <t>Curso usuarios</t>
  </si>
  <si>
    <t>Curso mantenimiento N1</t>
  </si>
  <si>
    <t>Curso mantenimiento N2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</si>
  <si>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</si>
  <si>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</si>
  <si>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</si>
  <si>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</si>
  <si>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</si>
  <si>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</si>
  <si>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</si>
  <si>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</si>
  <si>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</si>
  <si>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</si>
  <si>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</si>
  <si>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</si>
  <si>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Concentrador</t>
  </si>
  <si>
    <t>Cableado USB</t>
  </si>
  <si>
    <t>Auricular inalámbrico</t>
  </si>
  <si>
    <t>Base PTT (microcascos)</t>
  </si>
  <si>
    <t>Pedal PTT</t>
  </si>
  <si>
    <t>Microteléfonos</t>
  </si>
  <si>
    <t>Altavoces</t>
  </si>
  <si>
    <t>Micrófono con PTT</t>
  </si>
  <si>
    <t>Pantalla táctil</t>
  </si>
  <si>
    <t>Tablet</t>
  </si>
  <si>
    <t>Teléfono IP</t>
  </si>
  <si>
    <t>Switch</t>
  </si>
  <si>
    <t>9.1</t>
  </si>
  <si>
    <t>9.2</t>
  </si>
  <si>
    <t>9.3</t>
  </si>
  <si>
    <t>9.4</t>
  </si>
  <si>
    <t>9.5</t>
  </si>
  <si>
    <t>9.6</t>
  </si>
  <si>
    <t>9.7</t>
  </si>
  <si>
    <t>9.8</t>
  </si>
  <si>
    <t>Frame</t>
  </si>
  <si>
    <t>Servidor cómputo</t>
  </si>
  <si>
    <t>Módulo Virtual Connect</t>
  </si>
  <si>
    <t>Disco SSD</t>
  </si>
  <si>
    <t>Bandeja almacenamiento</t>
  </si>
  <si>
    <t>Pasarela radio IP</t>
  </si>
  <si>
    <t>TETRA PEI MTM5400 con fuente de alim y cable de datos o equivalente</t>
  </si>
  <si>
    <t>Portátil TETRA MTP3550 display y teclado con GPS y cargador o equivalente</t>
  </si>
  <si>
    <t>Pasarelas radio IP monitorización grupos especiales</t>
  </si>
  <si>
    <t>Ingeniería de software para adaptación de varias funcionalidades</t>
  </si>
  <si>
    <t>VMware vSphere Foundation, o equivalente</t>
  </si>
  <si>
    <t>Licencias Oracle, o equivalente</t>
  </si>
  <si>
    <t>Licencias Windows, o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</si>
</sst>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10" fontId="3" fillId="5" borderId="6" xfId="0" quotePrefix="1" applyNumberFormat="1" applyFont="1" applyFill="1" applyBorder="1" applyProtection="1">
      <protection locked="0"/>
    </xf>
    <xf numFmtId="4" fontId="3" fillId="5" borderId="0" xfId="0" applyNumberFormat="1" applyFont="1" applyFill="1" applyProtection="1">
      <protection locked="0"/>
    </xf>
    <xf numFmtId="0" fontId="3" fillId="0" borderId="0" xfId="0" applyFont="1"/>
    <xf numFmtId="4" fontId="3" fillId="5" borderId="0" xfId="0" applyNumberFormat="1" applyFont="1" applyFill="1" applyAlignment="1" applyProtection="1">
      <alignment wrapText="1"/>
      <protection locked="0"/>
    </xf>
    <xf numFmtId="0" fontId="0" fillId="0" borderId="0" xfId="0" applyProtection="1"/>
    <xf numFmtId="0" fontId="1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2" fillId="3" borderId="1" xfId="0" applyNumberFormat="1" applyFont="1" applyFill="1" applyBorder="1" applyProtection="1"/>
    <xf numFmtId="3" fontId="3" fillId="0" borderId="2" xfId="0" applyNumberFormat="1" applyFont="1" applyBorder="1" applyProtection="1"/>
    <xf numFmtId="49" fontId="2" fillId="3" borderId="3" xfId="0" applyNumberFormat="1" applyFont="1" applyFill="1" applyBorder="1" applyAlignment="1" applyProtection="1">
      <alignment horizontal="left" wrapText="1"/>
    </xf>
    <xf numFmtId="49" fontId="2" fillId="3" borderId="4" xfId="0" applyNumberFormat="1" applyFont="1" applyFill="1" applyBorder="1" applyAlignment="1" applyProtection="1">
      <alignment horizontal="left" wrapText="1"/>
    </xf>
    <xf numFmtId="49" fontId="2" fillId="3" borderId="5" xfId="0" applyNumberFormat="1" applyFont="1" applyFill="1" applyBorder="1" applyAlignment="1" applyProtection="1">
      <alignment horizontal="left" wrapText="1"/>
    </xf>
    <xf numFmtId="4" fontId="3" fillId="4" borderId="2" xfId="0" applyNumberFormat="1" applyFont="1" applyFill="1" applyBorder="1" applyProtection="1"/>
    <xf numFmtId="49" fontId="2" fillId="3" borderId="3" xfId="0" applyNumberFormat="1" applyFont="1" applyFill="1" applyBorder="1" applyProtection="1"/>
    <xf numFmtId="10" fontId="3" fillId="0" borderId="6" xfId="0" quotePrefix="1" applyNumberFormat="1" applyFont="1" applyBorder="1" applyProtection="1"/>
    <xf numFmtId="49" fontId="3" fillId="3" borderId="7" xfId="0" applyNumberFormat="1" applyFont="1" applyFill="1" applyBorder="1" applyProtection="1"/>
    <xf numFmtId="4" fontId="3" fillId="4" borderId="7" xfId="0" applyNumberFormat="1" applyFont="1" applyFill="1" applyBorder="1" applyProtection="1"/>
    <xf numFmtId="4" fontId="2" fillId="3" borderId="3" xfId="0" applyNumberFormat="1" applyFont="1" applyFill="1" applyBorder="1" applyProtection="1"/>
    <xf numFmtId="49" fontId="2" fillId="3" borderId="3" xfId="0" applyNumberFormat="1" applyFont="1" applyFill="1" applyBorder="1" applyAlignment="1" applyProtection="1">
      <alignment horizontal="left"/>
    </xf>
    <xf numFmtId="49" fontId="2" fillId="3" borderId="4" xfId="0" applyNumberFormat="1" applyFont="1" applyFill="1" applyBorder="1" applyAlignment="1" applyProtection="1">
      <alignment horizontal="left"/>
    </xf>
    <xf numFmtId="49" fontId="2" fillId="3" borderId="5" xfId="0" applyNumberFormat="1" applyFont="1" applyFill="1" applyBorder="1" applyAlignment="1" applyProtection="1">
      <alignment horizontal="left"/>
    </xf>
    <xf numFmtId="49" fontId="2" fillId="3" borderId="8" xfId="0" applyNumberFormat="1" applyFont="1" applyFill="1" applyBorder="1" applyProtection="1"/>
    <xf numFmtId="9" fontId="3" fillId="0" borderId="6" xfId="0" quotePrefix="1" applyNumberFormat="1" applyFont="1" applyBorder="1" applyProtection="1"/>
    <xf numFmtId="4" fontId="2" fillId="3" borderId="8" xfId="0" applyNumberFormat="1" applyFont="1" applyFill="1" applyBorder="1" applyProtection="1"/>
    <xf numFmtId="9" fontId="3" fillId="4" borderId="6" xfId="0" quotePrefix="1" applyNumberFormat="1" applyFont="1" applyFill="1" applyBorder="1" applyProtection="1"/>
    <xf numFmtId="49" fontId="1" fillId="3" borderId="3" xfId="0" applyNumberFormat="1" applyFont="1" applyFill="1" applyBorder="1" applyAlignment="1" applyProtection="1">
      <alignment horizontal="left"/>
    </xf>
    <xf numFmtId="49" fontId="1" fillId="3" borderId="4" xfId="0" applyNumberFormat="1" applyFont="1" applyFill="1" applyBorder="1" applyAlignment="1" applyProtection="1">
      <alignment horizontal="left"/>
    </xf>
    <xf numFmtId="49" fontId="1" fillId="3" borderId="5" xfId="0" applyNumberFormat="1" applyFont="1" applyFill="1" applyBorder="1" applyAlignment="1" applyProtection="1">
      <alignment horizontal="left"/>
    </xf>
    <xf numFmtId="4" fontId="2" fillId="4" borderId="7" xfId="0" applyNumberFormat="1" applyFont="1" applyFill="1" applyBorder="1" applyProtection="1"/>
    <xf numFmtId="49" fontId="0" fillId="0" borderId="0" xfId="0" applyNumberFormat="1" applyProtection="1"/>
    <xf numFmtId="0" fontId="1" fillId="2" borderId="3" xfId="0" applyFont="1" applyFill="1" applyBorder="1" applyAlignment="1" applyProtection="1">
      <alignment horizontal="center" vertical="top"/>
    </xf>
    <xf numFmtId="0" fontId="1" fillId="2" borderId="5" xfId="0" applyFont="1" applyFill="1" applyBorder="1" applyAlignment="1" applyProtection="1">
      <alignment horizontal="center" vertical="top"/>
    </xf>
    <xf numFmtId="0" fontId="1" fillId="2" borderId="0" xfId="0" applyFont="1" applyFill="1" applyProtection="1"/>
    <xf numFmtId="4" fontId="1" fillId="2" borderId="0" xfId="0" applyNumberFormat="1" applyFont="1" applyFill="1" applyProtection="1"/>
    <xf numFmtId="49" fontId="3" fillId="6" borderId="0" xfId="0" applyNumberFormat="1" applyFont="1" applyFill="1" applyProtection="1"/>
    <xf numFmtId="49" fontId="3" fillId="6" borderId="0" xfId="0" applyNumberFormat="1" applyFont="1" applyFill="1" applyAlignment="1" applyProtection="1">
      <alignment wrapText="1"/>
    </xf>
    <xf numFmtId="4" fontId="3" fillId="6" borderId="0" xfId="0" applyNumberFormat="1" applyFont="1" applyFill="1" applyProtection="1"/>
    <xf numFmtId="4" fontId="0" fillId="6" borderId="0" xfId="0" applyNumberFormat="1" applyFill="1" applyProtection="1"/>
    <xf numFmtId="49" fontId="3" fillId="7" borderId="0" xfId="0" applyNumberFormat="1" applyFont="1" applyFill="1" applyProtection="1"/>
    <xf numFmtId="49" fontId="3" fillId="7" borderId="0" xfId="0" applyNumberFormat="1" applyFont="1" applyFill="1" applyAlignment="1" applyProtection="1">
      <alignment wrapText="1"/>
    </xf>
    <xf numFmtId="4" fontId="3" fillId="7" borderId="0" xfId="0" applyNumberFormat="1" applyFont="1" applyFill="1" applyProtection="1"/>
    <xf numFmtId="4" fontId="0" fillId="7" borderId="0" xfId="0" applyNumberFormat="1" applyFill="1" applyProtection="1"/>
    <xf numFmtId="49" fontId="3" fillId="8" borderId="0" xfId="0" applyNumberFormat="1" applyFont="1" applyFill="1" applyAlignment="1" applyProtection="1">
      <alignment wrapText="1"/>
    </xf>
    <xf numFmtId="1" fontId="3" fillId="8" borderId="0" xfId="0" applyNumberFormat="1" applyFont="1" applyFill="1" applyAlignment="1" applyProtection="1">
      <alignment wrapText="1"/>
    </xf>
    <xf numFmtId="4" fontId="3" fillId="8" borderId="0" xfId="0" applyNumberFormat="1" applyFont="1" applyFill="1" applyAlignment="1" applyProtection="1">
      <alignment wrapText="1"/>
    </xf>
    <xf numFmtId="4" fontId="0" fillId="8" borderId="0" xfId="0" applyNumberFormat="1" applyFill="1" applyAlignment="1" applyProtection="1">
      <alignment wrapText="1"/>
    </xf>
    <xf numFmtId="0" fontId="0" fillId="0" borderId="0" xfId="0" applyAlignment="1" applyProtection="1">
      <alignment wrapText="1"/>
    </xf>
    <xf numFmtId="49" fontId="3" fillId="0" borderId="0" xfId="0" applyNumberFormat="1" applyFont="1" applyProtection="1"/>
    <xf numFmtId="49" fontId="0" fillId="0" borderId="0" xfId="0" applyNumberFormat="1" applyAlignment="1" applyProtection="1">
      <alignment vertical="top" wrapText="1"/>
    </xf>
    <xf numFmtId="1" fontId="3" fillId="0" borderId="0" xfId="0" applyNumberFormat="1" applyFont="1" applyProtection="1"/>
    <xf numFmtId="4" fontId="3" fillId="0" borderId="0" xfId="0" applyNumberFormat="1" applyFont="1" applyProtection="1"/>
    <xf numFmtId="4" fontId="0" fillId="3" borderId="0" xfId="0" applyNumberFormat="1" applyFill="1" applyProtection="1"/>
    <xf numFmtId="4" fontId="3" fillId="3" borderId="0" xfId="0" applyNumberFormat="1" applyFont="1" applyFill="1" applyProtection="1"/>
    <xf numFmtId="49" fontId="3" fillId="0" borderId="0" xfId="0" applyNumberFormat="1" applyFont="1" applyAlignment="1" applyProtection="1">
      <alignment wrapText="1"/>
    </xf>
    <xf numFmtId="1" fontId="3" fillId="0" borderId="0" xfId="0" applyNumberFormat="1" applyFont="1" applyAlignment="1" applyProtection="1">
      <alignment wrapText="1"/>
    </xf>
    <xf numFmtId="4" fontId="3" fillId="0" borderId="0" xfId="0" applyNumberFormat="1" applyFont="1" applyAlignment="1" applyProtection="1">
      <alignment wrapText="1"/>
    </xf>
    <xf numFmtId="4" fontId="0" fillId="3" borderId="0" xfId="0" applyNumberFormat="1" applyFill="1" applyAlignment="1" applyProtection="1">
      <alignment wrapText="1"/>
    </xf>
    <xf numFmtId="4" fontId="3" fillId="3" borderId="0" xfId="0" applyNumberFormat="1" applyFont="1" applyFill="1" applyAlignment="1" applyProtection="1">
      <alignment wrapText="1"/>
    </xf>
    <xf numFmtId="49" fontId="3" fillId="8" borderId="0" xfId="0" applyNumberFormat="1" applyFont="1" applyFill="1" applyProtection="1"/>
    <xf numFmtId="1" fontId="3" fillId="8" borderId="0" xfId="0" applyNumberFormat="1" applyFont="1" applyFill="1" applyProtection="1"/>
    <xf numFmtId="4" fontId="3" fillId="8" borderId="0" xfId="0" applyNumberFormat="1" applyFont="1" applyFill="1" applyProtection="1"/>
    <xf numFmtId="4" fontId="3" fillId="7" borderId="0" xfId="0" applyNumberFormat="1" applyFont="1" applyFill="1" applyAlignment="1" applyProtection="1">
      <alignment wrapText="1"/>
    </xf>
    <xf numFmtId="4" fontId="0" fillId="7" borderId="0" xfId="0" applyNumberFormat="1" applyFill="1" applyAlignment="1" applyProtection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472441</xdr:colOff>
      <xdr:row>3</xdr:row>
      <xdr:rowOff>151581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2F2960E0-F210-4719-A1E9-B9A6E93D26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EECAB-E67A-420F-8C87-EC37E1C7D740}">
  <dimension ref="A1:I120"/>
  <sheetViews>
    <sheetView tabSelected="1" zoomScaleNormal="100" workbookViewId="0">
      <pane ySplit="11" topLeftCell="A12" activePane="bottomLeft" state="frozen"/>
      <selection pane="bottomLeft" activeCell="F4" sqref="F4"/>
    </sheetView>
  </sheetViews>
  <sheetFormatPr baseColWidth="10" defaultRowHeight="15" x14ac:dyDescent="0.25"/>
  <cols>
    <col min="1" max="1" width="24" style="5" customWidth="1"/>
    <col min="2" max="2" width="12.7109375" style="5" bestFit="1" customWidth="1"/>
    <col min="3" max="3" width="39" style="5" customWidth="1"/>
    <col min="4" max="4" width="16.7109375" style="5" customWidth="1"/>
    <col min="5" max="5" width="29.85546875" style="7" bestFit="1" customWidth="1"/>
    <col min="6" max="6" width="19.7109375" style="7" bestFit="1" customWidth="1"/>
    <col min="7" max="7" width="22.5703125" style="8" customWidth="1"/>
    <col min="8" max="8" width="19.7109375" style="5" bestFit="1" customWidth="1"/>
    <col min="9" max="9" width="18.7109375" style="7" customWidth="1"/>
    <col min="10" max="16384" width="11.42578125" style="5"/>
  </cols>
  <sheetData>
    <row r="1" spans="1:9" ht="15.75" thickBot="1" x14ac:dyDescent="0.3">
      <c r="D1" s="6" t="s">
        <v>0</v>
      </c>
      <c r="H1" s="6" t="s">
        <v>1</v>
      </c>
    </row>
    <row r="2" spans="1:9" ht="15.75" thickBot="1" x14ac:dyDescent="0.3">
      <c r="A2" s="9" t="s">
        <v>2</v>
      </c>
      <c r="B2" s="10">
        <v>1</v>
      </c>
    </row>
    <row r="3" spans="1:9" ht="15.75" thickBot="1" x14ac:dyDescent="0.3">
      <c r="A3" s="11" t="s">
        <v>3</v>
      </c>
      <c r="B3" s="12"/>
      <c r="C3" s="13"/>
      <c r="D3" s="14">
        <f>SUM(G:G)</f>
        <v>2854249.8299999991</v>
      </c>
      <c r="E3" s="11" t="s">
        <v>4</v>
      </c>
      <c r="F3" s="12"/>
      <c r="G3" s="13"/>
      <c r="H3" s="14">
        <f>SUM(I:I)</f>
        <v>0</v>
      </c>
    </row>
    <row r="4" spans="1:9" ht="15.75" thickBot="1" x14ac:dyDescent="0.3">
      <c r="A4" s="15" t="s">
        <v>5</v>
      </c>
      <c r="B4" s="16">
        <v>0.06</v>
      </c>
      <c r="C4" s="17" t="s">
        <v>6</v>
      </c>
      <c r="D4" s="18">
        <f>ROUND($D$3*B4,2)</f>
        <v>171254.99</v>
      </c>
      <c r="E4" s="19" t="s">
        <v>7</v>
      </c>
      <c r="F4" s="1"/>
      <c r="G4" s="17" t="s">
        <v>6</v>
      </c>
      <c r="H4" s="18">
        <f>ROUND($H$3*F4,2)</f>
        <v>0</v>
      </c>
    </row>
    <row r="5" spans="1:9" ht="15.75" thickBot="1" x14ac:dyDescent="0.3">
      <c r="A5" s="15" t="s">
        <v>8</v>
      </c>
      <c r="B5" s="16">
        <v>0.09</v>
      </c>
      <c r="C5" s="17" t="s">
        <v>9</v>
      </c>
      <c r="D5" s="18">
        <f>ROUND($D$3*B5,2)</f>
        <v>256882.48</v>
      </c>
      <c r="E5" s="19" t="s">
        <v>10</v>
      </c>
      <c r="F5" s="1"/>
      <c r="G5" s="17" t="s">
        <v>9</v>
      </c>
      <c r="H5" s="18">
        <f>ROUND($H$3*F5,2)</f>
        <v>0</v>
      </c>
    </row>
    <row r="6" spans="1:9" ht="15.75" thickBot="1" x14ac:dyDescent="0.3">
      <c r="A6" s="20" t="s">
        <v>11</v>
      </c>
      <c r="B6" s="21"/>
      <c r="C6" s="22"/>
      <c r="D6" s="18">
        <f>SUM(D3,D4,D5)</f>
        <v>3282387.2999999993</v>
      </c>
      <c r="E6" s="20" t="s">
        <v>12</v>
      </c>
      <c r="F6" s="21"/>
      <c r="G6" s="22"/>
      <c r="H6" s="18">
        <f>SUM(H3,H4,H5)</f>
        <v>0</v>
      </c>
    </row>
    <row r="7" spans="1:9" ht="15.75" thickBot="1" x14ac:dyDescent="0.3">
      <c r="A7" s="23" t="s">
        <v>13</v>
      </c>
      <c r="B7" s="24">
        <v>0.21</v>
      </c>
      <c r="C7" s="17" t="s">
        <v>14</v>
      </c>
      <c r="D7" s="18">
        <f>ROUND($D$6*B7,2)</f>
        <v>689301.33</v>
      </c>
      <c r="E7" s="25" t="s">
        <v>13</v>
      </c>
      <c r="F7" s="26">
        <f>B7</f>
        <v>0.21</v>
      </c>
      <c r="G7" s="17" t="s">
        <v>14</v>
      </c>
      <c r="H7" s="18">
        <f>ROUND($H$6*F7,2)</f>
        <v>0</v>
      </c>
    </row>
    <row r="8" spans="1:9" ht="15.75" thickBot="1" x14ac:dyDescent="0.3">
      <c r="A8" s="27" t="s">
        <v>15</v>
      </c>
      <c r="B8" s="28"/>
      <c r="C8" s="29"/>
      <c r="D8" s="30">
        <f>SUM(D6:D7)</f>
        <v>3971688.6299999994</v>
      </c>
      <c r="E8" s="27" t="s">
        <v>16</v>
      </c>
      <c r="F8" s="28"/>
      <c r="G8" s="29"/>
      <c r="H8" s="30">
        <f>SUM(H6:H7)</f>
        <v>0</v>
      </c>
    </row>
    <row r="9" spans="1:9" ht="15.75" thickBot="1" x14ac:dyDescent="0.3"/>
    <row r="10" spans="1:9" ht="15.75" thickBot="1" x14ac:dyDescent="0.3">
      <c r="A10" s="31"/>
      <c r="F10" s="32" t="s">
        <v>17</v>
      </c>
      <c r="G10" s="33"/>
      <c r="H10" s="32" t="s">
        <v>18</v>
      </c>
      <c r="I10" s="33"/>
    </row>
    <row r="11" spans="1:9" x14ac:dyDescent="0.25">
      <c r="A11" s="34" t="s">
        <v>19</v>
      </c>
      <c r="B11" s="34" t="s">
        <v>20</v>
      </c>
      <c r="C11" s="34" t="s">
        <v>21</v>
      </c>
      <c r="D11" s="34" t="s">
        <v>22</v>
      </c>
      <c r="E11" s="35" t="s">
        <v>23</v>
      </c>
      <c r="F11" s="35" t="s">
        <v>24</v>
      </c>
      <c r="G11" s="34" t="s">
        <v>25</v>
      </c>
      <c r="H11" s="34" t="s">
        <v>26</v>
      </c>
      <c r="I11" s="34" t="s">
        <v>27</v>
      </c>
    </row>
    <row r="12" spans="1:9" ht="45" x14ac:dyDescent="0.25">
      <c r="A12" s="36" t="s">
        <v>28</v>
      </c>
      <c r="B12" s="36" t="s">
        <v>35</v>
      </c>
      <c r="C12" s="37" t="s">
        <v>33</v>
      </c>
      <c r="D12" s="36"/>
      <c r="E12" s="38"/>
      <c r="F12" s="38"/>
      <c r="G12" s="39"/>
      <c r="H12" s="38"/>
      <c r="I12" s="38"/>
    </row>
    <row r="13" spans="1:9" ht="15" customHeight="1" x14ac:dyDescent="0.25">
      <c r="A13" s="40" t="s">
        <v>29</v>
      </c>
      <c r="B13" s="40" t="s">
        <v>28</v>
      </c>
      <c r="C13" s="41" t="s">
        <v>34</v>
      </c>
      <c r="D13" s="40"/>
      <c r="E13" s="42"/>
      <c r="F13" s="42"/>
      <c r="G13" s="43"/>
      <c r="H13" s="42"/>
      <c r="I13" s="42"/>
    </row>
    <row r="14" spans="1:9" s="48" customFormat="1" x14ac:dyDescent="0.25">
      <c r="A14" s="44" t="s">
        <v>36</v>
      </c>
      <c r="B14" s="44" t="s">
        <v>29</v>
      </c>
      <c r="C14" s="44" t="s">
        <v>37</v>
      </c>
      <c r="D14" s="45"/>
      <c r="E14" s="46"/>
      <c r="F14" s="46"/>
      <c r="G14" s="47"/>
      <c r="H14" s="46"/>
      <c r="I14" s="46"/>
    </row>
    <row r="15" spans="1:9" x14ac:dyDescent="0.25">
      <c r="A15" s="49"/>
      <c r="B15" s="49" t="s">
        <v>36</v>
      </c>
      <c r="C15" s="50" t="s">
        <v>255</v>
      </c>
      <c r="D15" s="51" t="s">
        <v>38</v>
      </c>
      <c r="E15" s="52">
        <v>1</v>
      </c>
      <c r="F15" s="52">
        <v>3366.62</v>
      </c>
      <c r="G15" s="53">
        <f t="shared" ref="G15:G98" si="0">ROUND(E15*F15,2)</f>
        <v>3366.62</v>
      </c>
      <c r="H15" s="2"/>
      <c r="I15" s="54">
        <f t="shared" ref="I15:I120" si="1">ROUND(E15*H15,2)</f>
        <v>0</v>
      </c>
    </row>
    <row r="16" spans="1:9" ht="30" x14ac:dyDescent="0.25">
      <c r="A16" s="49"/>
      <c r="B16" s="49" t="s">
        <v>39</v>
      </c>
      <c r="C16" s="50" t="s">
        <v>256</v>
      </c>
      <c r="D16" s="51" t="s">
        <v>38</v>
      </c>
      <c r="E16" s="52">
        <v>2</v>
      </c>
      <c r="F16" s="52">
        <v>1235.82</v>
      </c>
      <c r="G16" s="53">
        <f t="shared" si="0"/>
        <v>2471.64</v>
      </c>
      <c r="H16" s="2"/>
      <c r="I16" s="54">
        <f t="shared" si="1"/>
        <v>0</v>
      </c>
    </row>
    <row r="17" spans="1:9" ht="30" x14ac:dyDescent="0.25">
      <c r="A17" s="49"/>
      <c r="B17" s="49" t="s">
        <v>40</v>
      </c>
      <c r="C17" s="50" t="s">
        <v>257</v>
      </c>
      <c r="D17" s="51" t="s">
        <v>38</v>
      </c>
      <c r="E17" s="52">
        <v>2</v>
      </c>
      <c r="F17" s="52">
        <v>716.42</v>
      </c>
      <c r="G17" s="53">
        <f t="shared" si="0"/>
        <v>1432.84</v>
      </c>
      <c r="H17" s="2"/>
      <c r="I17" s="54">
        <f>ROUND(E17*H17,2)</f>
        <v>0</v>
      </c>
    </row>
    <row r="18" spans="1:9" s="48" customFormat="1" ht="30" x14ac:dyDescent="0.25">
      <c r="A18" s="55"/>
      <c r="B18" s="55" t="s">
        <v>41</v>
      </c>
      <c r="C18" s="50" t="s">
        <v>258</v>
      </c>
      <c r="D18" s="56" t="s">
        <v>38</v>
      </c>
      <c r="E18" s="57">
        <v>1</v>
      </c>
      <c r="F18" s="57">
        <v>3366.62</v>
      </c>
      <c r="G18" s="58">
        <f t="shared" si="0"/>
        <v>3366.62</v>
      </c>
      <c r="H18" s="4"/>
      <c r="I18" s="59">
        <f>ROUND(E18*H18,2)</f>
        <v>0</v>
      </c>
    </row>
    <row r="19" spans="1:9" x14ac:dyDescent="0.25">
      <c r="A19" s="60" t="s">
        <v>39</v>
      </c>
      <c r="B19" s="60" t="s">
        <v>42</v>
      </c>
      <c r="C19" s="44" t="s">
        <v>43</v>
      </c>
      <c r="D19" s="61"/>
      <c r="E19" s="62"/>
      <c r="F19" s="62"/>
      <c r="G19" s="62"/>
      <c r="H19" s="62"/>
      <c r="I19" s="62"/>
    </row>
    <row r="20" spans="1:9" ht="30" x14ac:dyDescent="0.25">
      <c r="A20" s="49"/>
      <c r="B20" s="49" t="s">
        <v>67</v>
      </c>
      <c r="C20" s="50" t="s">
        <v>258</v>
      </c>
      <c r="D20" s="51" t="s">
        <v>38</v>
      </c>
      <c r="E20" s="52">
        <v>6</v>
      </c>
      <c r="F20" s="52">
        <v>3366.62</v>
      </c>
      <c r="G20" s="53">
        <f>ROUND(E20*F20,2)</f>
        <v>20199.72</v>
      </c>
      <c r="H20" s="2"/>
      <c r="I20" s="54">
        <f>ROUND(E20*H20,2)</f>
        <v>0</v>
      </c>
    </row>
    <row r="21" spans="1:9" ht="30" x14ac:dyDescent="0.25">
      <c r="A21" s="49"/>
      <c r="B21" s="49" t="s">
        <v>70</v>
      </c>
      <c r="C21" s="50" t="s">
        <v>44</v>
      </c>
      <c r="D21" s="51" t="s">
        <v>38</v>
      </c>
      <c r="E21" s="52">
        <v>3</v>
      </c>
      <c r="F21" s="52">
        <v>2865.67</v>
      </c>
      <c r="G21" s="53">
        <f>ROUND(E21*F21,2)</f>
        <v>8597.01</v>
      </c>
      <c r="H21" s="2"/>
      <c r="I21" s="54">
        <f>ROUND(E21*H21,2)</f>
        <v>0</v>
      </c>
    </row>
    <row r="22" spans="1:9" s="48" customFormat="1" x14ac:dyDescent="0.25">
      <c r="A22" s="41" t="s">
        <v>42</v>
      </c>
      <c r="B22" s="41" t="s">
        <v>52</v>
      </c>
      <c r="C22" s="41" t="s">
        <v>60</v>
      </c>
      <c r="D22" s="41"/>
      <c r="E22" s="63"/>
      <c r="F22" s="63"/>
      <c r="G22" s="63"/>
      <c r="H22" s="63"/>
      <c r="I22" s="63"/>
    </row>
    <row r="23" spans="1:9" x14ac:dyDescent="0.25">
      <c r="A23" s="60" t="s">
        <v>67</v>
      </c>
      <c r="B23" s="60" t="s">
        <v>68</v>
      </c>
      <c r="C23" s="44" t="s">
        <v>69</v>
      </c>
      <c r="D23" s="61"/>
      <c r="E23" s="62"/>
      <c r="F23" s="62"/>
      <c r="G23" s="62"/>
      <c r="H23" s="62"/>
      <c r="I23" s="62"/>
    </row>
    <row r="24" spans="1:9" x14ac:dyDescent="0.25">
      <c r="A24" s="49"/>
      <c r="B24" s="49" t="s">
        <v>93</v>
      </c>
      <c r="C24" s="50" t="s">
        <v>73</v>
      </c>
      <c r="D24" s="51" t="s">
        <v>38</v>
      </c>
      <c r="E24" s="7">
        <v>2</v>
      </c>
      <c r="F24" s="52">
        <v>24171.57</v>
      </c>
      <c r="G24" s="53">
        <f t="shared" ref="G24:G31" si="2">ROUND(E24*F24,2)</f>
        <v>48343.14</v>
      </c>
      <c r="H24" s="2"/>
      <c r="I24" s="54">
        <f t="shared" ref="I24:I31" si="3">ROUND(E24*H24,2)</f>
        <v>0</v>
      </c>
    </row>
    <row r="25" spans="1:9" ht="30" x14ac:dyDescent="0.25">
      <c r="A25" s="49"/>
      <c r="B25" s="49" t="s">
        <v>94</v>
      </c>
      <c r="C25" s="50" t="s">
        <v>74</v>
      </c>
      <c r="D25" s="51" t="s">
        <v>38</v>
      </c>
      <c r="E25" s="7">
        <v>1</v>
      </c>
      <c r="F25" s="52">
        <v>21833.69</v>
      </c>
      <c r="G25" s="53">
        <f t="shared" si="2"/>
        <v>21833.69</v>
      </c>
      <c r="H25" s="2"/>
      <c r="I25" s="54">
        <f t="shared" si="3"/>
        <v>0</v>
      </c>
    </row>
    <row r="26" spans="1:9" x14ac:dyDescent="0.25">
      <c r="A26" s="60" t="s">
        <v>70</v>
      </c>
      <c r="B26" s="60" t="s">
        <v>71</v>
      </c>
      <c r="C26" s="44" t="s">
        <v>72</v>
      </c>
      <c r="D26" s="61"/>
      <c r="E26" s="62"/>
      <c r="F26" s="62"/>
      <c r="G26" s="62"/>
      <c r="H26" s="62"/>
      <c r="I26" s="62"/>
    </row>
    <row r="27" spans="1:9" x14ac:dyDescent="0.25">
      <c r="A27" s="49"/>
      <c r="B27" s="5" t="s">
        <v>95</v>
      </c>
      <c r="C27" s="50" t="s">
        <v>75</v>
      </c>
      <c r="D27" s="51" t="s">
        <v>38</v>
      </c>
      <c r="E27" s="7">
        <v>1</v>
      </c>
      <c r="F27" s="52">
        <v>65671.64</v>
      </c>
      <c r="G27" s="53">
        <f t="shared" si="2"/>
        <v>65671.64</v>
      </c>
      <c r="H27" s="2"/>
      <c r="I27" s="54">
        <f t="shared" si="3"/>
        <v>0</v>
      </c>
    </row>
    <row r="28" spans="1:9" x14ac:dyDescent="0.25">
      <c r="A28" s="49"/>
      <c r="B28" s="5" t="s">
        <v>96</v>
      </c>
      <c r="C28" s="50" t="s">
        <v>73</v>
      </c>
      <c r="D28" s="51" t="s">
        <v>38</v>
      </c>
      <c r="E28" s="7">
        <v>2</v>
      </c>
      <c r="F28" s="52">
        <v>24171.57</v>
      </c>
      <c r="G28" s="53">
        <f t="shared" si="2"/>
        <v>48343.14</v>
      </c>
      <c r="H28" s="2"/>
      <c r="I28" s="54">
        <f t="shared" si="3"/>
        <v>0</v>
      </c>
    </row>
    <row r="29" spans="1:9" ht="30" x14ac:dyDescent="0.25">
      <c r="A29" s="49"/>
      <c r="B29" s="5" t="s">
        <v>97</v>
      </c>
      <c r="C29" s="50" t="s">
        <v>76</v>
      </c>
      <c r="D29" s="51" t="s">
        <v>38</v>
      </c>
      <c r="E29" s="7">
        <v>3</v>
      </c>
      <c r="F29" s="52">
        <v>24171.57</v>
      </c>
      <c r="G29" s="53">
        <f t="shared" si="2"/>
        <v>72514.710000000006</v>
      </c>
      <c r="H29" s="2"/>
      <c r="I29" s="54">
        <f t="shared" si="3"/>
        <v>0</v>
      </c>
    </row>
    <row r="30" spans="1:9" ht="30" x14ac:dyDescent="0.25">
      <c r="A30" s="49"/>
      <c r="B30" s="5" t="s">
        <v>98</v>
      </c>
      <c r="C30" s="50" t="s">
        <v>74</v>
      </c>
      <c r="D30" s="51" t="s">
        <v>38</v>
      </c>
      <c r="E30" s="7">
        <v>1</v>
      </c>
      <c r="F30" s="52">
        <v>131002.13</v>
      </c>
      <c r="G30" s="53">
        <f t="shared" si="2"/>
        <v>131002.13</v>
      </c>
      <c r="H30" s="2"/>
      <c r="I30" s="54">
        <f t="shared" si="3"/>
        <v>0</v>
      </c>
    </row>
    <row r="31" spans="1:9" ht="30" x14ac:dyDescent="0.25">
      <c r="A31" s="49"/>
      <c r="B31" s="5" t="s">
        <v>99</v>
      </c>
      <c r="C31" s="50" t="s">
        <v>77</v>
      </c>
      <c r="D31" s="51" t="s">
        <v>38</v>
      </c>
      <c r="E31" s="7">
        <v>1</v>
      </c>
      <c r="F31" s="52">
        <v>120059.7</v>
      </c>
      <c r="G31" s="53">
        <f t="shared" si="2"/>
        <v>120059.7</v>
      </c>
      <c r="H31" s="2"/>
      <c r="I31" s="54">
        <f t="shared" si="3"/>
        <v>0</v>
      </c>
    </row>
    <row r="32" spans="1:9" x14ac:dyDescent="0.25">
      <c r="A32" s="40" t="s">
        <v>45</v>
      </c>
      <c r="B32" s="40" t="s">
        <v>53</v>
      </c>
      <c r="C32" s="41" t="s">
        <v>61</v>
      </c>
      <c r="D32" s="40"/>
      <c r="E32" s="42"/>
      <c r="F32" s="42"/>
      <c r="G32" s="43"/>
      <c r="H32" s="42"/>
      <c r="I32" s="42"/>
    </row>
    <row r="33" spans="1:9" x14ac:dyDescent="0.25">
      <c r="A33" s="60" t="s">
        <v>78</v>
      </c>
      <c r="B33" s="60" t="s">
        <v>83</v>
      </c>
      <c r="C33" s="44" t="s">
        <v>88</v>
      </c>
      <c r="D33" s="61"/>
      <c r="E33" s="62"/>
      <c r="F33" s="62"/>
      <c r="G33" s="62"/>
      <c r="H33" s="62"/>
      <c r="I33" s="46"/>
    </row>
    <row r="34" spans="1:9" x14ac:dyDescent="0.25">
      <c r="A34" s="49"/>
      <c r="B34" s="5" t="s">
        <v>100</v>
      </c>
      <c r="C34" s="50" t="s">
        <v>102</v>
      </c>
      <c r="D34" s="51" t="s">
        <v>38</v>
      </c>
      <c r="E34" s="7">
        <v>20</v>
      </c>
      <c r="F34" s="52">
        <v>2067.6799999999998</v>
      </c>
      <c r="G34" s="53">
        <f t="shared" si="0"/>
        <v>41353.599999999999</v>
      </c>
      <c r="H34" s="2"/>
      <c r="I34" s="54">
        <f t="shared" si="1"/>
        <v>0</v>
      </c>
    </row>
    <row r="35" spans="1:9" x14ac:dyDescent="0.25">
      <c r="A35" s="49"/>
      <c r="B35" s="5" t="s">
        <v>101</v>
      </c>
      <c r="C35" s="50" t="s">
        <v>103</v>
      </c>
      <c r="D35" s="51" t="s">
        <v>38</v>
      </c>
      <c r="E35" s="7">
        <v>13</v>
      </c>
      <c r="F35" s="52">
        <v>3752.68</v>
      </c>
      <c r="G35" s="53">
        <f t="shared" si="0"/>
        <v>48784.84</v>
      </c>
      <c r="H35" s="2"/>
      <c r="I35" s="54">
        <f t="shared" si="1"/>
        <v>0</v>
      </c>
    </row>
    <row r="36" spans="1:9" x14ac:dyDescent="0.25">
      <c r="A36" s="60" t="s">
        <v>79</v>
      </c>
      <c r="B36" s="60" t="s">
        <v>84</v>
      </c>
      <c r="C36" s="44" t="s">
        <v>89</v>
      </c>
      <c r="D36" s="61"/>
      <c r="E36" s="62"/>
      <c r="F36" s="62"/>
      <c r="G36" s="62"/>
      <c r="H36" s="62"/>
      <c r="I36" s="46"/>
    </row>
    <row r="37" spans="1:9" ht="30" x14ac:dyDescent="0.25">
      <c r="A37" s="49"/>
      <c r="B37" s="5" t="s">
        <v>104</v>
      </c>
      <c r="C37" s="50" t="s">
        <v>110</v>
      </c>
      <c r="D37" s="51" t="s">
        <v>38</v>
      </c>
      <c r="E37" s="7">
        <v>9</v>
      </c>
      <c r="F37" s="52">
        <v>1125</v>
      </c>
      <c r="G37" s="53">
        <f t="shared" si="0"/>
        <v>10125</v>
      </c>
      <c r="H37" s="2"/>
      <c r="I37" s="54">
        <f t="shared" si="1"/>
        <v>0</v>
      </c>
    </row>
    <row r="38" spans="1:9" ht="30" x14ac:dyDescent="0.25">
      <c r="A38" s="49"/>
      <c r="B38" s="5" t="s">
        <v>105</v>
      </c>
      <c r="C38" s="50" t="s">
        <v>111</v>
      </c>
      <c r="D38" s="51" t="s">
        <v>38</v>
      </c>
      <c r="E38" s="7">
        <v>4</v>
      </c>
      <c r="F38" s="52">
        <v>875</v>
      </c>
      <c r="G38" s="53">
        <f t="shared" si="0"/>
        <v>3500</v>
      </c>
      <c r="H38" s="2"/>
      <c r="I38" s="54">
        <f t="shared" si="1"/>
        <v>0</v>
      </c>
    </row>
    <row r="39" spans="1:9" ht="30" x14ac:dyDescent="0.25">
      <c r="A39" s="49"/>
      <c r="B39" s="5" t="s">
        <v>106</v>
      </c>
      <c r="C39" s="50" t="s">
        <v>112</v>
      </c>
      <c r="D39" s="51" t="s">
        <v>38</v>
      </c>
      <c r="E39" s="7">
        <v>114</v>
      </c>
      <c r="F39" s="52">
        <v>25</v>
      </c>
      <c r="G39" s="53">
        <f t="shared" si="0"/>
        <v>2850</v>
      </c>
      <c r="H39" s="2"/>
      <c r="I39" s="54">
        <f t="shared" si="1"/>
        <v>0</v>
      </c>
    </row>
    <row r="40" spans="1:9" x14ac:dyDescent="0.25">
      <c r="A40" s="49"/>
      <c r="B40" s="5" t="s">
        <v>107</v>
      </c>
      <c r="C40" s="50" t="s">
        <v>113</v>
      </c>
      <c r="D40" s="51" t="s">
        <v>38</v>
      </c>
      <c r="E40" s="7">
        <v>350</v>
      </c>
      <c r="F40" s="52">
        <v>18.75</v>
      </c>
      <c r="G40" s="53">
        <f t="shared" si="0"/>
        <v>6562.5</v>
      </c>
      <c r="H40" s="2"/>
      <c r="I40" s="54">
        <f t="shared" si="1"/>
        <v>0</v>
      </c>
    </row>
    <row r="41" spans="1:9" ht="30" x14ac:dyDescent="0.25">
      <c r="A41" s="49"/>
      <c r="B41" s="5" t="s">
        <v>108</v>
      </c>
      <c r="C41" s="50" t="s">
        <v>114</v>
      </c>
      <c r="D41" s="51" t="s">
        <v>38</v>
      </c>
      <c r="E41" s="7">
        <v>2</v>
      </c>
      <c r="F41" s="52">
        <v>625</v>
      </c>
      <c r="G41" s="53">
        <f t="shared" si="0"/>
        <v>1250</v>
      </c>
      <c r="H41" s="2"/>
      <c r="I41" s="54">
        <f t="shared" si="1"/>
        <v>0</v>
      </c>
    </row>
    <row r="42" spans="1:9" x14ac:dyDescent="0.25">
      <c r="A42" s="49"/>
      <c r="B42" s="5" t="s">
        <v>109</v>
      </c>
      <c r="C42" s="50" t="s">
        <v>115</v>
      </c>
      <c r="D42" s="51" t="s">
        <v>38</v>
      </c>
      <c r="E42" s="7">
        <v>1</v>
      </c>
      <c r="F42" s="52">
        <v>325</v>
      </c>
      <c r="G42" s="53">
        <f t="shared" si="0"/>
        <v>325</v>
      </c>
      <c r="H42" s="2"/>
      <c r="I42" s="54">
        <f t="shared" si="1"/>
        <v>0</v>
      </c>
    </row>
    <row r="43" spans="1:9" x14ac:dyDescent="0.25">
      <c r="A43" s="60" t="s">
        <v>80</v>
      </c>
      <c r="B43" s="60" t="s">
        <v>85</v>
      </c>
      <c r="C43" s="44" t="s">
        <v>90</v>
      </c>
      <c r="D43" s="61"/>
      <c r="E43" s="62"/>
      <c r="F43" s="62"/>
      <c r="G43" s="62"/>
      <c r="H43" s="62"/>
      <c r="I43" s="46"/>
    </row>
    <row r="44" spans="1:9" x14ac:dyDescent="0.25">
      <c r="A44" s="49"/>
      <c r="B44" s="5" t="s">
        <v>116</v>
      </c>
      <c r="C44" s="48" t="s">
        <v>117</v>
      </c>
      <c r="D44" s="51" t="s">
        <v>38</v>
      </c>
      <c r="E44" s="7">
        <v>2</v>
      </c>
      <c r="F44" s="52">
        <v>4135.37</v>
      </c>
      <c r="G44" s="53">
        <f t="shared" si="0"/>
        <v>8270.74</v>
      </c>
      <c r="H44" s="2"/>
      <c r="I44" s="54">
        <f t="shared" si="1"/>
        <v>0</v>
      </c>
    </row>
    <row r="45" spans="1:9" x14ac:dyDescent="0.25">
      <c r="A45" s="60" t="s">
        <v>81</v>
      </c>
      <c r="B45" s="60" t="s">
        <v>86</v>
      </c>
      <c r="C45" s="44" t="s">
        <v>91</v>
      </c>
      <c r="D45" s="61"/>
      <c r="E45" s="62"/>
      <c r="F45" s="62"/>
      <c r="G45" s="62"/>
      <c r="H45" s="62"/>
      <c r="I45" s="46"/>
    </row>
    <row r="46" spans="1:9" ht="30" x14ac:dyDescent="0.25">
      <c r="A46" s="49"/>
      <c r="B46" s="5" t="s">
        <v>119</v>
      </c>
      <c r="C46" s="50" t="s">
        <v>110</v>
      </c>
      <c r="D46" s="51" t="s">
        <v>38</v>
      </c>
      <c r="E46" s="7">
        <v>1</v>
      </c>
      <c r="F46" s="52">
        <v>4500</v>
      </c>
      <c r="G46" s="53">
        <f t="shared" si="0"/>
        <v>4500</v>
      </c>
      <c r="H46" s="2"/>
      <c r="I46" s="54">
        <f t="shared" si="1"/>
        <v>0</v>
      </c>
    </row>
    <row r="47" spans="1:9" ht="30" x14ac:dyDescent="0.25">
      <c r="A47" s="49"/>
      <c r="B47" s="5" t="s">
        <v>120</v>
      </c>
      <c r="C47" s="50" t="s">
        <v>112</v>
      </c>
      <c r="D47" s="51" t="s">
        <v>38</v>
      </c>
      <c r="E47" s="7">
        <v>96</v>
      </c>
      <c r="F47" s="52">
        <v>100</v>
      </c>
      <c r="G47" s="53">
        <f t="shared" si="0"/>
        <v>9600</v>
      </c>
      <c r="H47" s="2"/>
      <c r="I47" s="54">
        <f t="shared" si="1"/>
        <v>0</v>
      </c>
    </row>
    <row r="48" spans="1:9" x14ac:dyDescent="0.25">
      <c r="A48" s="49"/>
      <c r="B48" s="5" t="s">
        <v>121</v>
      </c>
      <c r="C48" s="50" t="s">
        <v>113</v>
      </c>
      <c r="D48" s="51" t="s">
        <v>38</v>
      </c>
      <c r="E48" s="7">
        <v>224</v>
      </c>
      <c r="F48" s="52">
        <v>75</v>
      </c>
      <c r="G48" s="53">
        <f t="shared" si="0"/>
        <v>16800</v>
      </c>
      <c r="H48" s="2"/>
      <c r="I48" s="54">
        <f t="shared" si="1"/>
        <v>0</v>
      </c>
    </row>
    <row r="49" spans="1:9" ht="30" x14ac:dyDescent="0.25">
      <c r="A49" s="49"/>
      <c r="B49" s="5" t="s">
        <v>122</v>
      </c>
      <c r="C49" s="50" t="s">
        <v>123</v>
      </c>
      <c r="D49" s="51" t="s">
        <v>38</v>
      </c>
      <c r="E49" s="7">
        <v>1</v>
      </c>
      <c r="F49" s="52">
        <v>9000</v>
      </c>
      <c r="G49" s="53">
        <f t="shared" si="0"/>
        <v>9000</v>
      </c>
      <c r="H49" s="2"/>
      <c r="I49" s="54">
        <f t="shared" si="1"/>
        <v>0</v>
      </c>
    </row>
    <row r="50" spans="1:9" ht="30" x14ac:dyDescent="0.25">
      <c r="A50" s="60" t="s">
        <v>82</v>
      </c>
      <c r="B50" s="60" t="s">
        <v>87</v>
      </c>
      <c r="C50" s="44" t="s">
        <v>92</v>
      </c>
      <c r="D50" s="61"/>
      <c r="E50" s="62"/>
      <c r="F50" s="62"/>
      <c r="G50" s="62"/>
      <c r="H50" s="62"/>
      <c r="I50" s="46"/>
    </row>
    <row r="51" spans="1:9" ht="30" x14ac:dyDescent="0.25">
      <c r="A51" s="49"/>
      <c r="B51" s="5" t="s">
        <v>124</v>
      </c>
      <c r="C51" s="50" t="s">
        <v>110</v>
      </c>
      <c r="D51" s="51" t="s">
        <v>38</v>
      </c>
      <c r="E51" s="7">
        <v>4</v>
      </c>
      <c r="F51" s="52">
        <v>4500</v>
      </c>
      <c r="G51" s="53">
        <f t="shared" si="0"/>
        <v>18000</v>
      </c>
      <c r="H51" s="2"/>
      <c r="I51" s="54">
        <f t="shared" si="1"/>
        <v>0</v>
      </c>
    </row>
    <row r="52" spans="1:9" ht="30" x14ac:dyDescent="0.25">
      <c r="A52" s="49"/>
      <c r="B52" s="5" t="s">
        <v>125</v>
      </c>
      <c r="C52" s="50" t="s">
        <v>111</v>
      </c>
      <c r="D52" s="51" t="s">
        <v>38</v>
      </c>
      <c r="E52" s="7">
        <v>4</v>
      </c>
      <c r="F52" s="52">
        <v>3500</v>
      </c>
      <c r="G52" s="53">
        <f t="shared" si="0"/>
        <v>14000</v>
      </c>
      <c r="H52" s="2"/>
      <c r="I52" s="54">
        <f t="shared" si="1"/>
        <v>0</v>
      </c>
    </row>
    <row r="53" spans="1:9" x14ac:dyDescent="0.25">
      <c r="A53" s="49"/>
      <c r="B53" s="5" t="s">
        <v>126</v>
      </c>
      <c r="C53" s="50" t="s">
        <v>113</v>
      </c>
      <c r="D53" s="51" t="s">
        <v>38</v>
      </c>
      <c r="E53" s="7">
        <v>440</v>
      </c>
      <c r="F53" s="52">
        <v>75</v>
      </c>
      <c r="G53" s="53">
        <f t="shared" si="0"/>
        <v>33000</v>
      </c>
      <c r="H53" s="2"/>
      <c r="I53" s="54">
        <f t="shared" si="1"/>
        <v>0</v>
      </c>
    </row>
    <row r="54" spans="1:9" s="48" customFormat="1" ht="30" x14ac:dyDescent="0.25">
      <c r="A54" s="41" t="s">
        <v>46</v>
      </c>
      <c r="B54" s="41" t="s">
        <v>54</v>
      </c>
      <c r="C54" s="41" t="s">
        <v>62</v>
      </c>
      <c r="D54" s="41"/>
      <c r="E54" s="63"/>
      <c r="F54" s="63"/>
      <c r="G54" s="64"/>
      <c r="H54" s="63"/>
      <c r="I54" s="63"/>
    </row>
    <row r="55" spans="1:9" x14ac:dyDescent="0.25">
      <c r="A55" s="60" t="s">
        <v>178</v>
      </c>
      <c r="B55" s="60" t="s">
        <v>161</v>
      </c>
      <c r="C55" s="44" t="s">
        <v>127</v>
      </c>
      <c r="D55" s="61"/>
      <c r="E55" s="62"/>
      <c r="F55" s="62"/>
      <c r="G55" s="62"/>
      <c r="H55" s="62"/>
      <c r="I55" s="46"/>
    </row>
    <row r="56" spans="1:9" ht="30" x14ac:dyDescent="0.25">
      <c r="A56" s="49"/>
      <c r="B56" s="5" t="s">
        <v>177</v>
      </c>
      <c r="C56" s="50" t="s">
        <v>128</v>
      </c>
      <c r="D56" s="51" t="s">
        <v>38</v>
      </c>
      <c r="E56" s="7">
        <v>1</v>
      </c>
      <c r="F56" s="52">
        <v>37185.43</v>
      </c>
      <c r="G56" s="53">
        <f t="shared" si="0"/>
        <v>37185.43</v>
      </c>
      <c r="H56" s="2"/>
      <c r="I56" s="54">
        <f t="shared" si="1"/>
        <v>0</v>
      </c>
    </row>
    <row r="57" spans="1:9" x14ac:dyDescent="0.25">
      <c r="A57" s="60" t="s">
        <v>180</v>
      </c>
      <c r="B57" s="60" t="s">
        <v>162</v>
      </c>
      <c r="C57" s="44" t="s">
        <v>129</v>
      </c>
      <c r="D57" s="61"/>
      <c r="E57" s="62"/>
      <c r="F57" s="62"/>
      <c r="G57" s="62"/>
      <c r="H57" s="62"/>
      <c r="I57" s="46"/>
    </row>
    <row r="58" spans="1:9" ht="45" x14ac:dyDescent="0.25">
      <c r="A58" s="49"/>
      <c r="B58" s="5" t="s">
        <v>176</v>
      </c>
      <c r="C58" s="50" t="s">
        <v>130</v>
      </c>
      <c r="D58" s="51" t="s">
        <v>38</v>
      </c>
      <c r="E58" s="7">
        <v>1</v>
      </c>
      <c r="F58" s="52">
        <v>107807.01</v>
      </c>
      <c r="G58" s="53">
        <f t="shared" si="0"/>
        <v>107807.01</v>
      </c>
      <c r="H58" s="2"/>
      <c r="I58" s="54">
        <f t="shared" si="1"/>
        <v>0</v>
      </c>
    </row>
    <row r="59" spans="1:9" x14ac:dyDescent="0.25">
      <c r="A59" s="60" t="s">
        <v>181</v>
      </c>
      <c r="B59" s="60" t="s">
        <v>164</v>
      </c>
      <c r="C59" s="44" t="s">
        <v>131</v>
      </c>
      <c r="D59" s="61"/>
      <c r="E59" s="62"/>
      <c r="F59" s="62"/>
      <c r="G59" s="62"/>
      <c r="H59" s="62"/>
      <c r="I59" s="46"/>
    </row>
    <row r="60" spans="1:9" ht="45" x14ac:dyDescent="0.25">
      <c r="A60" s="49"/>
      <c r="B60" s="5" t="s">
        <v>175</v>
      </c>
      <c r="C60" s="50" t="s">
        <v>132</v>
      </c>
      <c r="D60" s="51" t="s">
        <v>38</v>
      </c>
      <c r="E60" s="7">
        <v>1</v>
      </c>
      <c r="F60" s="52">
        <v>124271.45</v>
      </c>
      <c r="G60" s="53">
        <f t="shared" si="0"/>
        <v>124271.45</v>
      </c>
      <c r="H60" s="2"/>
      <c r="I60" s="54">
        <f t="shared" si="1"/>
        <v>0</v>
      </c>
    </row>
    <row r="61" spans="1:9" x14ac:dyDescent="0.25">
      <c r="A61" s="60" t="s">
        <v>182</v>
      </c>
      <c r="B61" s="60" t="s">
        <v>165</v>
      </c>
      <c r="C61" s="44" t="s">
        <v>133</v>
      </c>
      <c r="D61" s="61"/>
      <c r="E61" s="62"/>
      <c r="F61" s="62"/>
      <c r="G61" s="62"/>
      <c r="H61" s="62"/>
      <c r="I61" s="46"/>
    </row>
    <row r="62" spans="1:9" ht="30" x14ac:dyDescent="0.25">
      <c r="A62" s="49"/>
      <c r="B62" s="5" t="s">
        <v>118</v>
      </c>
      <c r="C62" s="50" t="s">
        <v>134</v>
      </c>
      <c r="D62" s="51" t="s">
        <v>38</v>
      </c>
      <c r="E62" s="7">
        <v>1</v>
      </c>
      <c r="F62" s="52">
        <v>52713.25</v>
      </c>
      <c r="G62" s="53">
        <f t="shared" si="0"/>
        <v>52713.25</v>
      </c>
      <c r="H62" s="2"/>
      <c r="I62" s="54">
        <f t="shared" si="1"/>
        <v>0</v>
      </c>
    </row>
    <row r="63" spans="1:9" x14ac:dyDescent="0.25">
      <c r="A63" s="60" t="s">
        <v>183</v>
      </c>
      <c r="B63" s="60" t="s">
        <v>163</v>
      </c>
      <c r="C63" s="44" t="s">
        <v>135</v>
      </c>
      <c r="D63" s="61"/>
      <c r="E63" s="62"/>
      <c r="F63" s="62"/>
      <c r="G63" s="62"/>
      <c r="H63" s="62"/>
      <c r="I63" s="46"/>
    </row>
    <row r="64" spans="1:9" ht="45" x14ac:dyDescent="0.25">
      <c r="A64" s="49"/>
      <c r="B64" s="5" t="s">
        <v>174</v>
      </c>
      <c r="C64" s="50" t="s">
        <v>136</v>
      </c>
      <c r="D64" s="51" t="s">
        <v>38</v>
      </c>
      <c r="E64" s="7">
        <v>1</v>
      </c>
      <c r="F64" s="52">
        <v>47971.19</v>
      </c>
      <c r="G64" s="53">
        <f t="shared" si="0"/>
        <v>47971.19</v>
      </c>
      <c r="H64" s="2"/>
      <c r="I64" s="54">
        <f t="shared" si="1"/>
        <v>0</v>
      </c>
    </row>
    <row r="65" spans="1:9" x14ac:dyDescent="0.25">
      <c r="A65" s="60" t="s">
        <v>184</v>
      </c>
      <c r="B65" s="60" t="s">
        <v>166</v>
      </c>
      <c r="C65" s="44" t="s">
        <v>137</v>
      </c>
      <c r="D65" s="61"/>
      <c r="E65" s="62"/>
      <c r="F65" s="62"/>
      <c r="G65" s="62"/>
      <c r="H65" s="62"/>
      <c r="I65" s="46"/>
    </row>
    <row r="66" spans="1:9" ht="30" x14ac:dyDescent="0.25">
      <c r="A66" s="49"/>
      <c r="B66" s="5" t="s">
        <v>173</v>
      </c>
      <c r="C66" s="50" t="s">
        <v>138</v>
      </c>
      <c r="D66" s="51" t="s">
        <v>38</v>
      </c>
      <c r="E66" s="7">
        <v>1</v>
      </c>
      <c r="F66" s="52">
        <v>31370.31</v>
      </c>
      <c r="G66" s="53">
        <f t="shared" si="0"/>
        <v>31370.31</v>
      </c>
      <c r="H66" s="2"/>
      <c r="I66" s="54">
        <f t="shared" si="1"/>
        <v>0</v>
      </c>
    </row>
    <row r="67" spans="1:9" x14ac:dyDescent="0.25">
      <c r="A67" s="60" t="s">
        <v>185</v>
      </c>
      <c r="B67" s="60" t="s">
        <v>167</v>
      </c>
      <c r="C67" s="44" t="s">
        <v>139</v>
      </c>
      <c r="D67" s="61"/>
      <c r="E67" s="62"/>
      <c r="F67" s="62"/>
      <c r="G67" s="62"/>
      <c r="H67" s="62"/>
      <c r="I67" s="46"/>
    </row>
    <row r="68" spans="1:9" ht="45" x14ac:dyDescent="0.25">
      <c r="A68" s="49"/>
      <c r="B68" s="5" t="s">
        <v>172</v>
      </c>
      <c r="C68" s="50" t="s">
        <v>140</v>
      </c>
      <c r="D68" s="51" t="s">
        <v>38</v>
      </c>
      <c r="E68" s="7">
        <v>1</v>
      </c>
      <c r="F68" s="52">
        <v>72303.47</v>
      </c>
      <c r="G68" s="53">
        <f t="shared" si="0"/>
        <v>72303.47</v>
      </c>
      <c r="H68" s="2"/>
      <c r="I68" s="54">
        <f t="shared" si="1"/>
        <v>0</v>
      </c>
    </row>
    <row r="69" spans="1:9" ht="30" x14ac:dyDescent="0.25">
      <c r="A69" s="60" t="s">
        <v>186</v>
      </c>
      <c r="B69" s="60" t="s">
        <v>168</v>
      </c>
      <c r="C69" s="44" t="s">
        <v>141</v>
      </c>
      <c r="D69" s="61"/>
      <c r="E69" s="62"/>
      <c r="F69" s="62"/>
      <c r="G69" s="62"/>
      <c r="H69" s="62"/>
      <c r="I69" s="46"/>
    </row>
    <row r="70" spans="1:9" ht="60" x14ac:dyDescent="0.25">
      <c r="A70" s="49"/>
      <c r="B70" s="5" t="s">
        <v>171</v>
      </c>
      <c r="C70" s="50" t="s">
        <v>142</v>
      </c>
      <c r="D70" s="51" t="s">
        <v>38</v>
      </c>
      <c r="E70" s="7">
        <v>1</v>
      </c>
      <c r="F70" s="52">
        <v>68040.25</v>
      </c>
      <c r="G70" s="53">
        <f t="shared" ref="G70:G92" si="4">ROUND(E70*F70,2)</f>
        <v>68040.25</v>
      </c>
      <c r="H70" s="2"/>
      <c r="I70" s="54">
        <f t="shared" ref="I70:I92" si="5">ROUND(E70*H70,2)</f>
        <v>0</v>
      </c>
    </row>
    <row r="71" spans="1:9" x14ac:dyDescent="0.25">
      <c r="A71" s="60" t="s">
        <v>187</v>
      </c>
      <c r="B71" s="60" t="s">
        <v>169</v>
      </c>
      <c r="C71" s="44" t="s">
        <v>143</v>
      </c>
      <c r="D71" s="61"/>
      <c r="E71" s="62"/>
      <c r="F71" s="62"/>
      <c r="G71" s="62"/>
      <c r="H71" s="62"/>
      <c r="I71" s="46"/>
    </row>
    <row r="72" spans="1:9" ht="30" x14ac:dyDescent="0.25">
      <c r="A72" s="49"/>
      <c r="B72" s="5" t="s">
        <v>170</v>
      </c>
      <c r="C72" s="50" t="s">
        <v>259</v>
      </c>
      <c r="D72" s="51" t="s">
        <v>38</v>
      </c>
      <c r="E72" s="7">
        <v>1</v>
      </c>
      <c r="F72" s="52">
        <v>112199.93</v>
      </c>
      <c r="G72" s="53">
        <f t="shared" si="4"/>
        <v>112199.93</v>
      </c>
      <c r="H72" s="2"/>
      <c r="I72" s="54">
        <f t="shared" si="5"/>
        <v>0</v>
      </c>
    </row>
    <row r="73" spans="1:9" x14ac:dyDescent="0.25">
      <c r="A73" s="40" t="s">
        <v>47</v>
      </c>
      <c r="B73" s="40" t="s">
        <v>55</v>
      </c>
      <c r="C73" s="41" t="s">
        <v>144</v>
      </c>
      <c r="D73" s="40"/>
      <c r="E73" s="42"/>
      <c r="F73" s="42"/>
      <c r="G73" s="43"/>
      <c r="H73" s="42"/>
      <c r="I73" s="42"/>
    </row>
    <row r="74" spans="1:9" ht="30" x14ac:dyDescent="0.25">
      <c r="A74" s="60" t="s">
        <v>188</v>
      </c>
      <c r="B74" s="60" t="s">
        <v>192</v>
      </c>
      <c r="C74" s="44" t="s">
        <v>145</v>
      </c>
      <c r="D74" s="61"/>
      <c r="E74" s="62"/>
      <c r="F74" s="62"/>
      <c r="G74" s="62"/>
      <c r="H74" s="62"/>
      <c r="I74" s="46"/>
    </row>
    <row r="75" spans="1:9" x14ac:dyDescent="0.25">
      <c r="A75" s="49"/>
      <c r="B75" s="5" t="s">
        <v>196</v>
      </c>
      <c r="C75" s="50" t="s">
        <v>146</v>
      </c>
      <c r="D75" s="51" t="s">
        <v>38</v>
      </c>
      <c r="E75" s="7">
        <v>1</v>
      </c>
      <c r="F75" s="52">
        <v>20149.560000000001</v>
      </c>
      <c r="G75" s="53">
        <f t="shared" si="4"/>
        <v>20149.560000000001</v>
      </c>
      <c r="H75" s="2"/>
      <c r="I75" s="54">
        <f t="shared" si="5"/>
        <v>0</v>
      </c>
    </row>
    <row r="76" spans="1:9" x14ac:dyDescent="0.25">
      <c r="A76" s="49"/>
      <c r="B76" s="5" t="s">
        <v>197</v>
      </c>
      <c r="C76" s="50" t="s">
        <v>147</v>
      </c>
      <c r="D76" s="51" t="s">
        <v>38</v>
      </c>
      <c r="E76" s="7">
        <v>1</v>
      </c>
      <c r="F76" s="52">
        <v>49331.69</v>
      </c>
      <c r="G76" s="53">
        <f t="shared" si="4"/>
        <v>49331.69</v>
      </c>
      <c r="H76" s="2"/>
      <c r="I76" s="54">
        <f t="shared" si="5"/>
        <v>0</v>
      </c>
    </row>
    <row r="77" spans="1:9" x14ac:dyDescent="0.25">
      <c r="A77" s="60" t="s">
        <v>189</v>
      </c>
      <c r="B77" s="60" t="s">
        <v>193</v>
      </c>
      <c r="C77" s="44" t="s">
        <v>148</v>
      </c>
      <c r="D77" s="62"/>
      <c r="E77" s="62"/>
      <c r="F77" s="62"/>
      <c r="G77" s="62"/>
      <c r="H77" s="62"/>
      <c r="I77" s="46"/>
    </row>
    <row r="78" spans="1:9" ht="30" x14ac:dyDescent="0.25">
      <c r="A78" s="49"/>
      <c r="B78" s="5" t="s">
        <v>198</v>
      </c>
      <c r="C78" s="50" t="s">
        <v>149</v>
      </c>
      <c r="D78" s="51" t="s">
        <v>38</v>
      </c>
      <c r="E78" s="7">
        <v>1</v>
      </c>
      <c r="F78" s="52">
        <v>31266.560000000001</v>
      </c>
      <c r="G78" s="53">
        <f t="shared" si="4"/>
        <v>31266.560000000001</v>
      </c>
      <c r="H78" s="2"/>
      <c r="I78" s="54">
        <f t="shared" si="5"/>
        <v>0</v>
      </c>
    </row>
    <row r="79" spans="1:9" x14ac:dyDescent="0.25">
      <c r="A79" s="49"/>
      <c r="B79" s="5" t="s">
        <v>199</v>
      </c>
      <c r="C79" s="50" t="s">
        <v>147</v>
      </c>
      <c r="D79" s="51" t="s">
        <v>38</v>
      </c>
      <c r="E79" s="7">
        <v>1</v>
      </c>
      <c r="F79" s="52">
        <v>84535.52</v>
      </c>
      <c r="G79" s="53">
        <f t="shared" si="4"/>
        <v>84535.52</v>
      </c>
      <c r="H79" s="2"/>
      <c r="I79" s="54">
        <f t="shared" si="5"/>
        <v>0</v>
      </c>
    </row>
    <row r="80" spans="1:9" x14ac:dyDescent="0.25">
      <c r="A80" s="60" t="s">
        <v>190</v>
      </c>
      <c r="B80" s="60" t="s">
        <v>194</v>
      </c>
      <c r="C80" s="44" t="s">
        <v>150</v>
      </c>
      <c r="D80" s="62"/>
      <c r="E80" s="62"/>
      <c r="F80" s="62"/>
      <c r="G80" s="62"/>
      <c r="H80" s="62"/>
      <c r="I80" s="46"/>
    </row>
    <row r="81" spans="1:9" x14ac:dyDescent="0.25">
      <c r="A81" s="49"/>
      <c r="B81" s="5" t="s">
        <v>200</v>
      </c>
      <c r="C81" s="50" t="s">
        <v>151</v>
      </c>
      <c r="D81" s="51" t="s">
        <v>38</v>
      </c>
      <c r="E81" s="7">
        <v>1</v>
      </c>
      <c r="F81" s="52">
        <v>52143.68</v>
      </c>
      <c r="G81" s="53">
        <f t="shared" si="4"/>
        <v>52143.68</v>
      </c>
      <c r="H81" s="2"/>
      <c r="I81" s="54">
        <f t="shared" si="5"/>
        <v>0</v>
      </c>
    </row>
    <row r="82" spans="1:9" ht="30" x14ac:dyDescent="0.25">
      <c r="A82" s="49"/>
      <c r="B82" s="5" t="s">
        <v>201</v>
      </c>
      <c r="C82" s="50" t="s">
        <v>152</v>
      </c>
      <c r="D82" s="51" t="s">
        <v>38</v>
      </c>
      <c r="E82" s="7">
        <v>1</v>
      </c>
      <c r="F82" s="52">
        <v>40313.94</v>
      </c>
      <c r="G82" s="53">
        <f t="shared" si="4"/>
        <v>40313.94</v>
      </c>
      <c r="H82" s="2"/>
      <c r="I82" s="54">
        <f t="shared" si="5"/>
        <v>0</v>
      </c>
    </row>
    <row r="83" spans="1:9" ht="30" x14ac:dyDescent="0.25">
      <c r="A83" s="49"/>
      <c r="B83" s="5" t="s">
        <v>202</v>
      </c>
      <c r="C83" s="50" t="s">
        <v>153</v>
      </c>
      <c r="D83" s="51" t="s">
        <v>38</v>
      </c>
      <c r="E83" s="7">
        <v>1</v>
      </c>
      <c r="F83" s="52">
        <v>67189.91</v>
      </c>
      <c r="G83" s="53">
        <f t="shared" si="4"/>
        <v>67189.91</v>
      </c>
      <c r="H83" s="2"/>
      <c r="I83" s="54">
        <f t="shared" si="5"/>
        <v>0</v>
      </c>
    </row>
    <row r="84" spans="1:9" x14ac:dyDescent="0.25">
      <c r="A84" s="49"/>
      <c r="B84" s="5" t="s">
        <v>203</v>
      </c>
      <c r="C84" s="50" t="s">
        <v>154</v>
      </c>
      <c r="D84" s="51" t="s">
        <v>38</v>
      </c>
      <c r="E84" s="7">
        <v>1</v>
      </c>
      <c r="F84" s="52">
        <v>31286.21</v>
      </c>
      <c r="G84" s="53">
        <f t="shared" si="4"/>
        <v>31286.21</v>
      </c>
      <c r="H84" s="2"/>
      <c r="I84" s="54">
        <f t="shared" si="5"/>
        <v>0</v>
      </c>
    </row>
    <row r="85" spans="1:9" ht="30" x14ac:dyDescent="0.25">
      <c r="A85" s="49"/>
      <c r="B85" s="5" t="s">
        <v>204</v>
      </c>
      <c r="C85" s="50" t="s">
        <v>155</v>
      </c>
      <c r="D85" s="51" t="s">
        <v>38</v>
      </c>
      <c r="E85" s="7">
        <v>1</v>
      </c>
      <c r="F85" s="52">
        <v>26071.84</v>
      </c>
      <c r="G85" s="53">
        <f t="shared" si="4"/>
        <v>26071.84</v>
      </c>
      <c r="H85" s="2"/>
      <c r="I85" s="54">
        <f t="shared" si="5"/>
        <v>0</v>
      </c>
    </row>
    <row r="86" spans="1:9" x14ac:dyDescent="0.25">
      <c r="A86" s="49"/>
      <c r="B86" s="5" t="s">
        <v>205</v>
      </c>
      <c r="C86" s="50" t="s">
        <v>156</v>
      </c>
      <c r="D86" s="51" t="s">
        <v>38</v>
      </c>
      <c r="E86" s="7">
        <v>1</v>
      </c>
      <c r="F86" s="52">
        <v>46929.31</v>
      </c>
      <c r="G86" s="53">
        <f t="shared" si="4"/>
        <v>46929.31</v>
      </c>
      <c r="H86" s="2"/>
      <c r="I86" s="54">
        <f t="shared" si="5"/>
        <v>0</v>
      </c>
    </row>
    <row r="87" spans="1:9" ht="30" x14ac:dyDescent="0.25">
      <c r="A87" s="60" t="s">
        <v>191</v>
      </c>
      <c r="B87" s="60" t="s">
        <v>195</v>
      </c>
      <c r="C87" s="44" t="s">
        <v>157</v>
      </c>
      <c r="D87" s="62"/>
      <c r="E87" s="62"/>
      <c r="F87" s="62"/>
      <c r="G87" s="62"/>
      <c r="H87" s="62"/>
      <c r="I87" s="46"/>
    </row>
    <row r="88" spans="1:9" x14ac:dyDescent="0.25">
      <c r="A88" s="49"/>
      <c r="B88" s="5" t="s">
        <v>206</v>
      </c>
      <c r="C88" s="50" t="s">
        <v>158</v>
      </c>
      <c r="D88" s="51" t="s">
        <v>38</v>
      </c>
      <c r="E88" s="7">
        <v>1</v>
      </c>
      <c r="F88" s="52">
        <v>39083.21</v>
      </c>
      <c r="G88" s="53">
        <f t="shared" si="4"/>
        <v>39083.21</v>
      </c>
      <c r="H88" s="2"/>
      <c r="I88" s="54">
        <f t="shared" si="5"/>
        <v>0</v>
      </c>
    </row>
    <row r="89" spans="1:9" x14ac:dyDescent="0.25">
      <c r="A89" s="49"/>
      <c r="B89" s="5" t="s">
        <v>207</v>
      </c>
      <c r="C89" s="50" t="s">
        <v>159</v>
      </c>
      <c r="D89" s="51" t="s">
        <v>38</v>
      </c>
      <c r="E89" s="7">
        <v>1</v>
      </c>
      <c r="F89" s="52">
        <v>21712.89</v>
      </c>
      <c r="G89" s="53">
        <f t="shared" si="4"/>
        <v>21712.89</v>
      </c>
      <c r="H89" s="2"/>
      <c r="I89" s="54">
        <f t="shared" si="5"/>
        <v>0</v>
      </c>
    </row>
    <row r="90" spans="1:9" x14ac:dyDescent="0.25">
      <c r="A90" s="49"/>
      <c r="B90" s="5" t="s">
        <v>208</v>
      </c>
      <c r="C90" s="50" t="s">
        <v>160</v>
      </c>
      <c r="D90" s="51" t="s">
        <v>38</v>
      </c>
      <c r="E90" s="7">
        <v>1</v>
      </c>
      <c r="F90" s="52">
        <v>14764.77</v>
      </c>
      <c r="G90" s="53">
        <f t="shared" si="4"/>
        <v>14764.77</v>
      </c>
      <c r="H90" s="2"/>
      <c r="I90" s="54">
        <f t="shared" si="5"/>
        <v>0</v>
      </c>
    </row>
    <row r="91" spans="1:9" x14ac:dyDescent="0.25">
      <c r="A91" s="49"/>
      <c r="B91" s="5" t="s">
        <v>209</v>
      </c>
      <c r="C91" s="50" t="s">
        <v>156</v>
      </c>
      <c r="D91" s="51" t="s">
        <v>38</v>
      </c>
      <c r="E91" s="7">
        <v>1</v>
      </c>
      <c r="F91" s="52">
        <v>11290.71</v>
      </c>
      <c r="G91" s="53">
        <f t="shared" si="4"/>
        <v>11290.71</v>
      </c>
      <c r="H91" s="2"/>
      <c r="I91" s="54">
        <f t="shared" si="5"/>
        <v>0</v>
      </c>
    </row>
    <row r="92" spans="1:9" ht="30" x14ac:dyDescent="0.25">
      <c r="A92" s="49"/>
      <c r="B92" s="5" t="s">
        <v>179</v>
      </c>
      <c r="C92" s="50" t="s">
        <v>77</v>
      </c>
      <c r="D92" s="51" t="s">
        <v>38</v>
      </c>
      <c r="E92" s="7">
        <v>1</v>
      </c>
      <c r="F92" s="52">
        <v>8663.8700000000008</v>
      </c>
      <c r="G92" s="53">
        <f t="shared" si="4"/>
        <v>8663.8700000000008</v>
      </c>
      <c r="H92" s="2"/>
      <c r="I92" s="54">
        <f t="shared" si="5"/>
        <v>0</v>
      </c>
    </row>
    <row r="93" spans="1:9" x14ac:dyDescent="0.25">
      <c r="A93" s="40" t="s">
        <v>48</v>
      </c>
      <c r="B93" s="40" t="s">
        <v>56</v>
      </c>
      <c r="C93" s="41" t="s">
        <v>63</v>
      </c>
      <c r="D93" s="40"/>
      <c r="E93" s="42"/>
      <c r="F93" s="42"/>
      <c r="G93" s="43"/>
      <c r="H93" s="42"/>
      <c r="I93" s="42"/>
    </row>
    <row r="94" spans="1:9" ht="30" x14ac:dyDescent="0.25">
      <c r="A94" s="49"/>
      <c r="B94" s="5" t="s">
        <v>210</v>
      </c>
      <c r="C94" s="50" t="s">
        <v>211</v>
      </c>
      <c r="D94" s="51" t="s">
        <v>38</v>
      </c>
      <c r="E94" s="7">
        <v>1</v>
      </c>
      <c r="F94" s="7">
        <v>44077.84</v>
      </c>
      <c r="G94" s="53">
        <f t="shared" ref="G94" si="6">ROUND(E94*F94,2)</f>
        <v>44077.84</v>
      </c>
      <c r="H94" s="2"/>
      <c r="I94" s="54">
        <f t="shared" ref="I94" si="7">ROUND(E94*H94,2)</f>
        <v>0</v>
      </c>
    </row>
    <row r="95" spans="1:9" x14ac:dyDescent="0.25">
      <c r="A95" s="40" t="s">
        <v>49</v>
      </c>
      <c r="B95" s="40" t="s">
        <v>57</v>
      </c>
      <c r="C95" s="41" t="s">
        <v>64</v>
      </c>
      <c r="D95" s="40"/>
      <c r="E95" s="42"/>
      <c r="F95" s="42"/>
      <c r="G95" s="43"/>
      <c r="H95" s="42"/>
      <c r="I95" s="42"/>
    </row>
    <row r="96" spans="1:9" x14ac:dyDescent="0.25">
      <c r="A96" s="49"/>
      <c r="B96" s="5" t="s">
        <v>212</v>
      </c>
      <c r="C96" s="50" t="s">
        <v>215</v>
      </c>
      <c r="D96" s="51" t="s">
        <v>38</v>
      </c>
      <c r="E96" s="7">
        <v>1</v>
      </c>
      <c r="F96" s="7">
        <v>6734.19</v>
      </c>
      <c r="G96" s="53">
        <f t="shared" si="0"/>
        <v>6734.19</v>
      </c>
      <c r="H96" s="2"/>
      <c r="I96" s="54">
        <f t="shared" si="1"/>
        <v>0</v>
      </c>
    </row>
    <row r="97" spans="1:9" x14ac:dyDescent="0.25">
      <c r="A97" s="49"/>
      <c r="B97" s="5" t="s">
        <v>213</v>
      </c>
      <c r="C97" s="50" t="s">
        <v>216</v>
      </c>
      <c r="D97" s="51" t="s">
        <v>38</v>
      </c>
      <c r="E97" s="7">
        <v>1</v>
      </c>
      <c r="F97" s="7">
        <v>5941.94</v>
      </c>
      <c r="G97" s="53">
        <f t="shared" si="0"/>
        <v>5941.94</v>
      </c>
      <c r="H97" s="2"/>
      <c r="I97" s="54">
        <f t="shared" si="1"/>
        <v>0</v>
      </c>
    </row>
    <row r="98" spans="1:9" x14ac:dyDescent="0.25">
      <c r="A98" s="49"/>
      <c r="B98" s="5" t="s">
        <v>214</v>
      </c>
      <c r="C98" s="50" t="s">
        <v>217</v>
      </c>
      <c r="D98" s="51" t="s">
        <v>38</v>
      </c>
      <c r="E98" s="7">
        <v>1</v>
      </c>
      <c r="F98" s="7">
        <v>5941.94</v>
      </c>
      <c r="G98" s="53">
        <f t="shared" si="0"/>
        <v>5941.94</v>
      </c>
      <c r="H98" s="2"/>
      <c r="I98" s="54">
        <f t="shared" si="1"/>
        <v>0</v>
      </c>
    </row>
    <row r="99" spans="1:9" x14ac:dyDescent="0.25">
      <c r="A99" s="40" t="s">
        <v>50</v>
      </c>
      <c r="B99" s="40" t="s">
        <v>58</v>
      </c>
      <c r="C99" s="41" t="s">
        <v>65</v>
      </c>
      <c r="D99" s="40"/>
      <c r="E99" s="42"/>
      <c r="F99" s="42"/>
      <c r="G99" s="43"/>
      <c r="H99" s="42"/>
      <c r="I99" s="42"/>
    </row>
    <row r="100" spans="1:9" x14ac:dyDescent="0.25">
      <c r="A100" s="49"/>
      <c r="B100" s="5" t="s">
        <v>218</v>
      </c>
      <c r="C100" s="50" t="s">
        <v>230</v>
      </c>
      <c r="D100" s="51" t="s">
        <v>38</v>
      </c>
      <c r="E100" s="7">
        <v>50</v>
      </c>
      <c r="F100" s="7">
        <v>1392.65</v>
      </c>
      <c r="G100" s="53">
        <f t="shared" ref="G100:G111" si="8">ROUND(E100*F100,2)</f>
        <v>69632.5</v>
      </c>
      <c r="H100" s="2"/>
      <c r="I100" s="54">
        <f t="shared" ref="I100:I111" si="9">ROUND(E100*H100,2)</f>
        <v>0</v>
      </c>
    </row>
    <row r="101" spans="1:9" x14ac:dyDescent="0.25">
      <c r="A101" s="49"/>
      <c r="B101" s="5" t="s">
        <v>219</v>
      </c>
      <c r="C101" s="50" t="s">
        <v>231</v>
      </c>
      <c r="D101" s="51" t="s">
        <v>38</v>
      </c>
      <c r="E101" s="7">
        <v>50</v>
      </c>
      <c r="F101" s="7">
        <v>48.71</v>
      </c>
      <c r="G101" s="53">
        <f t="shared" si="8"/>
        <v>2435.5</v>
      </c>
      <c r="H101" s="2"/>
      <c r="I101" s="54">
        <f t="shared" si="9"/>
        <v>0</v>
      </c>
    </row>
    <row r="102" spans="1:9" x14ac:dyDescent="0.25">
      <c r="A102" s="49"/>
      <c r="B102" s="5" t="s">
        <v>220</v>
      </c>
      <c r="C102" s="50" t="s">
        <v>232</v>
      </c>
      <c r="D102" s="51" t="s">
        <v>38</v>
      </c>
      <c r="E102" s="7">
        <v>50</v>
      </c>
      <c r="F102" s="7">
        <v>96.19</v>
      </c>
      <c r="G102" s="53">
        <f t="shared" si="8"/>
        <v>4809.5</v>
      </c>
      <c r="H102" s="2"/>
      <c r="I102" s="54">
        <f t="shared" si="9"/>
        <v>0</v>
      </c>
    </row>
    <row r="103" spans="1:9" x14ac:dyDescent="0.25">
      <c r="A103" s="49"/>
      <c r="B103" s="5" t="s">
        <v>221</v>
      </c>
      <c r="C103" s="50" t="s">
        <v>233</v>
      </c>
      <c r="D103" s="51" t="s">
        <v>38</v>
      </c>
      <c r="E103" s="7">
        <v>50</v>
      </c>
      <c r="F103" s="7">
        <v>532.72</v>
      </c>
      <c r="G103" s="53">
        <f t="shared" si="8"/>
        <v>26636</v>
      </c>
      <c r="H103" s="2"/>
      <c r="I103" s="54">
        <f t="shared" si="9"/>
        <v>0</v>
      </c>
    </row>
    <row r="104" spans="1:9" x14ac:dyDescent="0.25">
      <c r="A104" s="49"/>
      <c r="B104" s="5" t="s">
        <v>222</v>
      </c>
      <c r="C104" s="50" t="s">
        <v>234</v>
      </c>
      <c r="D104" s="51" t="s">
        <v>38</v>
      </c>
      <c r="E104" s="7">
        <v>32</v>
      </c>
      <c r="F104" s="7">
        <v>173.13</v>
      </c>
      <c r="G104" s="53">
        <f t="shared" si="8"/>
        <v>5540.16</v>
      </c>
      <c r="H104" s="2"/>
      <c r="I104" s="54">
        <f t="shared" si="9"/>
        <v>0</v>
      </c>
    </row>
    <row r="105" spans="1:9" x14ac:dyDescent="0.25">
      <c r="A105" s="49"/>
      <c r="B105" s="5" t="s">
        <v>223</v>
      </c>
      <c r="C105" s="50" t="s">
        <v>235</v>
      </c>
      <c r="D105" s="51" t="s">
        <v>38</v>
      </c>
      <c r="E105" s="7">
        <v>65</v>
      </c>
      <c r="F105" s="7">
        <v>630.65</v>
      </c>
      <c r="G105" s="53">
        <f t="shared" si="8"/>
        <v>40992.25</v>
      </c>
      <c r="H105" s="2"/>
      <c r="I105" s="54">
        <f t="shared" si="9"/>
        <v>0</v>
      </c>
    </row>
    <row r="106" spans="1:9" x14ac:dyDescent="0.25">
      <c r="A106" s="49"/>
      <c r="B106" s="5" t="s">
        <v>224</v>
      </c>
      <c r="C106" s="50" t="s">
        <v>236</v>
      </c>
      <c r="D106" s="51" t="s">
        <v>38</v>
      </c>
      <c r="E106" s="7">
        <v>50</v>
      </c>
      <c r="F106" s="7">
        <v>181.25</v>
      </c>
      <c r="G106" s="53">
        <f t="shared" si="8"/>
        <v>9062.5</v>
      </c>
      <c r="H106" s="2"/>
      <c r="I106" s="54">
        <f t="shared" si="9"/>
        <v>0</v>
      </c>
    </row>
    <row r="107" spans="1:9" x14ac:dyDescent="0.25">
      <c r="A107" s="49"/>
      <c r="B107" s="5" t="s">
        <v>225</v>
      </c>
      <c r="C107" s="50" t="s">
        <v>237</v>
      </c>
      <c r="D107" s="51" t="s">
        <v>38</v>
      </c>
      <c r="E107" s="7">
        <v>20</v>
      </c>
      <c r="F107" s="7">
        <v>298.51</v>
      </c>
      <c r="G107" s="53">
        <f t="shared" si="8"/>
        <v>5970.2</v>
      </c>
      <c r="H107" s="2"/>
      <c r="I107" s="54">
        <f t="shared" si="9"/>
        <v>0</v>
      </c>
    </row>
    <row r="108" spans="1:9" x14ac:dyDescent="0.25">
      <c r="A108" s="49"/>
      <c r="B108" s="5" t="s">
        <v>226</v>
      </c>
      <c r="C108" s="50" t="s">
        <v>238</v>
      </c>
      <c r="D108" s="51" t="s">
        <v>38</v>
      </c>
      <c r="E108" s="7">
        <v>32</v>
      </c>
      <c r="F108" s="7">
        <v>512.09</v>
      </c>
      <c r="G108" s="53">
        <f t="shared" si="8"/>
        <v>16386.88</v>
      </c>
      <c r="H108" s="2"/>
      <c r="I108" s="54">
        <f t="shared" si="9"/>
        <v>0</v>
      </c>
    </row>
    <row r="109" spans="1:9" x14ac:dyDescent="0.25">
      <c r="A109" s="49"/>
      <c r="B109" s="5" t="s">
        <v>227</v>
      </c>
      <c r="C109" s="50" t="s">
        <v>239</v>
      </c>
      <c r="D109" s="51" t="s">
        <v>38</v>
      </c>
      <c r="E109" s="7">
        <v>2</v>
      </c>
      <c r="F109" s="7">
        <v>278.89</v>
      </c>
      <c r="G109" s="53">
        <f t="shared" si="8"/>
        <v>557.78</v>
      </c>
      <c r="H109" s="2"/>
      <c r="I109" s="54">
        <f t="shared" si="9"/>
        <v>0</v>
      </c>
    </row>
    <row r="110" spans="1:9" x14ac:dyDescent="0.25">
      <c r="A110" s="49"/>
      <c r="B110" s="5" t="s">
        <v>228</v>
      </c>
      <c r="C110" s="50" t="s">
        <v>240</v>
      </c>
      <c r="D110" s="51" t="s">
        <v>38</v>
      </c>
      <c r="E110" s="7">
        <v>4</v>
      </c>
      <c r="F110" s="7">
        <v>148.12</v>
      </c>
      <c r="G110" s="53">
        <f t="shared" si="8"/>
        <v>592.48</v>
      </c>
      <c r="H110" s="2"/>
      <c r="I110" s="54">
        <f t="shared" si="9"/>
        <v>0</v>
      </c>
    </row>
    <row r="111" spans="1:9" x14ac:dyDescent="0.25">
      <c r="A111" s="49"/>
      <c r="B111" s="5" t="s">
        <v>229</v>
      </c>
      <c r="C111" s="50" t="s">
        <v>241</v>
      </c>
      <c r="D111" s="51" t="s">
        <v>38</v>
      </c>
      <c r="E111" s="7">
        <v>2</v>
      </c>
      <c r="F111" s="7">
        <v>69.77</v>
      </c>
      <c r="G111" s="53">
        <f t="shared" si="8"/>
        <v>139.54</v>
      </c>
      <c r="H111" s="2"/>
      <c r="I111" s="54">
        <f t="shared" si="9"/>
        <v>0</v>
      </c>
    </row>
    <row r="112" spans="1:9" x14ac:dyDescent="0.25">
      <c r="A112" s="40" t="s">
        <v>51</v>
      </c>
      <c r="B112" s="40" t="s">
        <v>59</v>
      </c>
      <c r="C112" s="41" t="s">
        <v>66</v>
      </c>
      <c r="D112" s="40"/>
      <c r="E112" s="42"/>
      <c r="F112" s="42"/>
      <c r="G112" s="43"/>
      <c r="H112" s="42"/>
      <c r="I112" s="42"/>
    </row>
    <row r="113" spans="1:9" x14ac:dyDescent="0.25">
      <c r="A113" s="49"/>
      <c r="B113" s="5" t="s">
        <v>242</v>
      </c>
      <c r="C113" s="50" t="s">
        <v>250</v>
      </c>
      <c r="D113" s="51" t="s">
        <v>38</v>
      </c>
      <c r="E113" s="7">
        <v>1</v>
      </c>
      <c r="F113" s="7">
        <v>67263.509999999995</v>
      </c>
      <c r="G113" s="53">
        <f t="shared" ref="G113:G120" si="10">ROUND(E113*F113,2)</f>
        <v>67263.509999999995</v>
      </c>
      <c r="H113" s="2"/>
      <c r="I113" s="54">
        <f t="shared" ref="I113:I114" si="11">ROUND(E113*H113,2)</f>
        <v>0</v>
      </c>
    </row>
    <row r="114" spans="1:9" x14ac:dyDescent="0.25">
      <c r="A114" s="49"/>
      <c r="B114" s="5" t="s">
        <v>243</v>
      </c>
      <c r="C114" s="50" t="s">
        <v>251</v>
      </c>
      <c r="D114" s="51" t="s">
        <v>38</v>
      </c>
      <c r="E114" s="7">
        <v>8</v>
      </c>
      <c r="F114" s="7">
        <v>14835.31</v>
      </c>
      <c r="G114" s="53">
        <f t="shared" si="10"/>
        <v>118682.48</v>
      </c>
      <c r="H114" s="2"/>
      <c r="I114" s="54">
        <f t="shared" si="11"/>
        <v>0</v>
      </c>
    </row>
    <row r="115" spans="1:9" x14ac:dyDescent="0.25">
      <c r="A115" s="49"/>
      <c r="B115" s="5" t="s">
        <v>244</v>
      </c>
      <c r="C115" s="50" t="s">
        <v>252</v>
      </c>
      <c r="D115" s="51" t="s">
        <v>38</v>
      </c>
      <c r="E115" s="7">
        <v>8</v>
      </c>
      <c r="F115" s="7">
        <v>11157.86</v>
      </c>
      <c r="G115" s="53">
        <f t="shared" si="10"/>
        <v>89262.88</v>
      </c>
      <c r="H115" s="2"/>
      <c r="I115" s="54">
        <f t="shared" si="1"/>
        <v>0</v>
      </c>
    </row>
    <row r="116" spans="1:9" ht="30" x14ac:dyDescent="0.25">
      <c r="A116" s="49"/>
      <c r="B116" s="5" t="s">
        <v>245</v>
      </c>
      <c r="C116" s="50" t="s">
        <v>260</v>
      </c>
      <c r="D116" s="51" t="s">
        <v>38</v>
      </c>
      <c r="E116" s="7">
        <v>256</v>
      </c>
      <c r="F116" s="7">
        <v>335.62</v>
      </c>
      <c r="G116" s="53">
        <f t="shared" si="10"/>
        <v>85918.720000000001</v>
      </c>
      <c r="H116" s="2"/>
      <c r="I116" s="54">
        <f t="shared" si="1"/>
        <v>0</v>
      </c>
    </row>
    <row r="117" spans="1:9" x14ac:dyDescent="0.25">
      <c r="A117" s="49"/>
      <c r="B117" s="5" t="s">
        <v>246</v>
      </c>
      <c r="C117" s="50" t="s">
        <v>253</v>
      </c>
      <c r="D117" s="51" t="s">
        <v>38</v>
      </c>
      <c r="E117" s="7">
        <v>32</v>
      </c>
      <c r="F117" s="7">
        <v>3955.76</v>
      </c>
      <c r="G117" s="53">
        <f t="shared" si="10"/>
        <v>126584.32000000001</v>
      </c>
      <c r="H117" s="2"/>
      <c r="I117" s="54">
        <f t="shared" si="1"/>
        <v>0</v>
      </c>
    </row>
    <row r="118" spans="1:9" x14ac:dyDescent="0.25">
      <c r="A118" s="49"/>
      <c r="B118" s="5" t="s">
        <v>247</v>
      </c>
      <c r="C118" s="50" t="s">
        <v>254</v>
      </c>
      <c r="D118" s="51" t="s">
        <v>38</v>
      </c>
      <c r="E118" s="7">
        <v>4</v>
      </c>
      <c r="F118" s="7">
        <v>2519.4699999999998</v>
      </c>
      <c r="G118" s="53">
        <f t="shared" si="10"/>
        <v>10077.879999999999</v>
      </c>
      <c r="H118" s="2"/>
      <c r="I118" s="54">
        <f t="shared" si="1"/>
        <v>0</v>
      </c>
    </row>
    <row r="119" spans="1:9" x14ac:dyDescent="0.25">
      <c r="A119" s="49"/>
      <c r="B119" s="5" t="s">
        <v>248</v>
      </c>
      <c r="C119" s="50" t="s">
        <v>261</v>
      </c>
      <c r="D119" s="51" t="s">
        <v>38</v>
      </c>
      <c r="E119" s="7">
        <v>6</v>
      </c>
      <c r="F119" s="7">
        <v>11180.6</v>
      </c>
      <c r="G119" s="53">
        <f t="shared" si="10"/>
        <v>67083.600000000006</v>
      </c>
      <c r="H119" s="2"/>
      <c r="I119" s="54">
        <f t="shared" si="1"/>
        <v>0</v>
      </c>
    </row>
    <row r="120" spans="1:9" x14ac:dyDescent="0.25">
      <c r="A120" s="49"/>
      <c r="B120" s="5" t="s">
        <v>249</v>
      </c>
      <c r="C120" s="50" t="s">
        <v>262</v>
      </c>
      <c r="D120" s="51" t="s">
        <v>38</v>
      </c>
      <c r="E120" s="7">
        <v>50</v>
      </c>
      <c r="F120" s="7">
        <v>1404.1</v>
      </c>
      <c r="G120" s="53">
        <f t="shared" si="10"/>
        <v>70205</v>
      </c>
      <c r="H120" s="2"/>
      <c r="I120" s="54">
        <f t="shared" si="1"/>
        <v>0</v>
      </c>
    </row>
  </sheetData>
  <sheetProtection algorithmName="SHA-512" hashValue="2zqZc72joKF1oNFMJs+eAFqF0wgP97SAaDaJpeObA0c49xgUGq2RK+K73xP38a/d66DvxGkhpyE7bqwlc6qfsg==" saltValue="cZ7epD+Jj1IjUkjJQO5Skg==" spinCount="100000" sheet="1" objects="1" scenarios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DDB58-03C2-46DC-A78A-F84D4DFE5BDE}">
  <dimension ref="B1:B3"/>
  <sheetViews>
    <sheetView workbookViewId="0">
      <selection activeCell="B5" sqref="B5"/>
    </sheetView>
  </sheetViews>
  <sheetFormatPr baseColWidth="10" defaultRowHeight="15" x14ac:dyDescent="0.25"/>
  <cols>
    <col min="2" max="2" width="67.7109375" customWidth="1"/>
  </cols>
  <sheetData>
    <row r="1" spans="2:2" x14ac:dyDescent="0.25">
      <c r="B1" s="3" t="s">
        <v>30</v>
      </c>
    </row>
    <row r="2" spans="2:2" x14ac:dyDescent="0.25">
      <c r="B2" s="3" t="s">
        <v>31</v>
      </c>
    </row>
    <row r="3" spans="2:2" x14ac:dyDescent="0.25">
      <c r="B3" s="3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2025-05-21T09:18:43Z</dcterms:created>
  <dcterms:modified xsi:type="dcterms:W3CDTF">2026-02-03T10:25:18Z</dcterms:modified>
</cp:coreProperties>
</file>