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filterPrivacy="1" defaultThemeVersion="166925"/>
  <xr:revisionPtr revIDLastSave="0" documentId="8_{BAF20E7D-4912-45DC-BD04-3CE8ED546AF7}" xr6:coauthVersionLast="47" xr6:coauthVersionMax="47" xr10:uidLastSave="{00000000-0000-0000-0000-000000000000}"/>
  <bookViews>
    <workbookView xWindow="-96" yWindow="12852" windowWidth="23256" windowHeight="13896" xr2:uid="{F043CD35-4EC0-4E73-B105-4F3FF39130F0}"/>
  </bookViews>
  <sheets>
    <sheet name="CERTO" sheetId="1" r:id="rId1"/>
    <sheet name="Glosario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  <c r="G15" i="1"/>
  <c r="I14" i="1"/>
  <c r="G14" i="1"/>
  <c r="F7" i="1"/>
  <c r="H6" i="1" l="1"/>
  <c r="H4" i="1" s="1"/>
  <c r="D6" i="1"/>
  <c r="D5" i="1" s="1"/>
  <c r="H7" i="1" l="1"/>
  <c r="H8" i="1" s="1"/>
  <c r="H5" i="1"/>
  <c r="H3" i="1" s="1"/>
  <c r="D7" i="1"/>
  <c r="D8" i="1" s="1"/>
  <c r="D4" i="1"/>
  <c r="D3" i="1" s="1"/>
</calcChain>
</file>

<file path=xl/sharedStrings.xml><?xml version="1.0" encoding="utf-8"?>
<sst xmlns="http://schemas.openxmlformats.org/spreadsheetml/2006/main" count="44" uniqueCount="38">
  <si>
    <t xml:space="preserve"> IMP. LICITACIÓN</t>
  </si>
  <si>
    <t xml:space="preserve"> OFERTA ECONÓMICA</t>
  </si>
  <si>
    <t>Número de Lote</t>
  </si>
  <si>
    <t>Total Presupuesto:</t>
  </si>
  <si>
    <t>Total Presupuesto ofertado: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</si>
  <si>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</si>
  <si>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</si>
  <si>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</si>
  <si>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</si>
  <si>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</si>
  <si>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</si>
  <si>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</si>
  <si>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</si>
  <si>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</si>
  <si>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</si>
  <si>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</si>
  <si>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</si>
  <si>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Los importes de los precios de unidades de certificación incluyen BI y GG, por lo que los totales de estos conceptos están calculados a modo informativo.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</si>
  <si>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</si>
  <si>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</si>
  <si>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</si>
  <si>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</si>
  <si>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</si>
  <si>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</si>
  <si>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</si>
  <si>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</si>
  <si>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</si>
  <si>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</si>
  <si>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</si>
  <si>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</si>
  <si>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</si>
  <si>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Sustitución de los conectores de la fibra FC con pulido APC de Equipos EOCELL locales (cuartos de enclavamiento) y Equipos EOCELL remotos (en vía).</t>
  </si>
  <si>
    <t>uds</t>
  </si>
  <si>
    <t>Sustitución de los conectores de la fibra tipo SC entre los enclavamientos principales (IPUs) y el Cuarto de Región RATP de L01</t>
  </si>
  <si>
    <t>Campos a rellenar por Metro</t>
  </si>
  <si>
    <t>Campos a rellenar por el ofertante</t>
  </si>
  <si>
    <t>Campos calculados</t>
  </si>
  <si>
    <t xml:space="preserve">SUSTITUCIÓN CONECTORES FIBRA ÓPTICA EQUIPOS DE SEÑALIZACIÓN CBTC LÍNEA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</si>
</sst>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#,##0.0000"/>
    <numFmt numFmtId="165" formatCode="0.00000%"/>
    <numFmt numFmtId="166" formatCode="#,##0.000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48">
    <xf numFmtId="0" fontId="0" fillId="0" borderId="0" xfId="0"/>
    <xf numFmtId="0" fontId="3" fillId="0" borderId="0" xfId="0" applyFont="1"/>
    <xf numFmtId="4" fontId="3" fillId="3" borderId="0" xfId="0" applyNumberFormat="1" applyFont="1" applyFill="1" applyProtection="1">
      <protection locked="0"/>
    </xf>
    <xf numFmtId="0" fontId="3" fillId="6" borderId="0" xfId="0" applyFont="1" applyFill="1"/>
    <xf numFmtId="165" fontId="3" fillId="3" borderId="4" xfId="0" quotePrefix="1" applyNumberFormat="1" applyFont="1" applyFill="1" applyBorder="1" applyProtection="1">
      <protection locked="0"/>
    </xf>
    <xf numFmtId="164" fontId="3" fillId="3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65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4" fillId="0" borderId="0" xfId="0" applyNumberFormat="1" applyFont="1"/>
    <xf numFmtId="4" fontId="4" fillId="0" borderId="0" xfId="0" applyNumberFormat="1" applyFont="1"/>
    <xf numFmtId="164" fontId="4" fillId="0" borderId="0" xfId="0" applyNumberFormat="1" applyFont="1"/>
    <xf numFmtId="164" fontId="3" fillId="0" borderId="0" xfId="0" applyNumberFormat="1" applyFont="1"/>
    <xf numFmtId="0" fontId="5" fillId="0" borderId="0" xfId="0" applyFont="1"/>
    <xf numFmtId="49" fontId="3" fillId="0" borderId="0" xfId="0" applyNumberFormat="1" applyFont="1"/>
    <xf numFmtId="1" fontId="3" fillId="0" borderId="0" xfId="0" applyNumberFormat="1" applyFont="1" applyAlignment="1">
      <alignment horizontal="right"/>
    </xf>
    <xf numFmtId="166" fontId="3" fillId="0" borderId="0" xfId="0" applyNumberFormat="1" applyFont="1"/>
    <xf numFmtId="4" fontId="0" fillId="4" borderId="0" xfId="0" applyNumberFormat="1" applyFill="1"/>
    <xf numFmtId="4" fontId="3" fillId="4" borderId="0" xfId="0" applyNumberFormat="1" applyFont="1" applyFill="1"/>
    <xf numFmtId="166" fontId="0" fillId="0" borderId="0" xfId="0" applyNumberFormat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  <xf numFmtId="0" fontId="5" fillId="0" borderId="9" xfId="0" applyFont="1" applyBorder="1" applyAlignment="1">
      <alignment horizontal="center" vertical="center"/>
    </xf>
  </cellXfs>
  <cellStyles count="2">
    <cellStyle name="Normal" xfId="0" builtinId="0"/>
    <cellStyle name="Normal 5" xfId="1" xr:uid="{DE3F6F9E-AAF2-4C33-8F11-53E2AD78F3C0}"/>
  </cellStyles>
  <dxfs count="0"/>
  <tableStyles count="1" defaultTableStyle="TableStyleMedium2" defaultPivotStyle="PivotStyleLight16">
    <tableStyle name="Invisible" pivot="0" table="0" count="0" xr9:uid="{B6862295-9066-48E7-B910-B7704FE44842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7" name="Picture 3">
          <a:extLst>
            <a:ext uri="{FF2B5EF4-FFF2-40B4-BE49-F238E27FC236}">
              <a16:creationId xmlns:a16="http://schemas.microsoft.com/office/drawing/2014/main" id="{CA05A628-4130-4D07-A0F1-C11A14A71D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51996" y="60960"/>
          <a:ext cx="1112520" cy="66212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34"/>
  <sheetViews>
    <sheetView showGridLines="0" tabSelected="1" zoomScaleNormal="100" workbookViewId="0">
      <selection activeCell="H15" sqref="H15"/>
    </sheetView>
  </sheetViews>
  <sheetFormatPr baseColWidth="10" defaultColWidth="11.44140625" defaultRowHeight="14.4" x14ac:dyDescent="0.3"/>
  <cols>
    <col min="1" max="1" width="17.88671875" customWidth="1"/>
    <col min="2" max="2" width="12.109375" customWidth="1"/>
    <col min="3" max="3" width="36.6640625" customWidth="1"/>
    <col min="4" max="4" width="18.6640625" customWidth="1"/>
    <col min="5" max="5" width="30.44140625" style="7" customWidth="1"/>
    <col min="6" max="6" width="18" style="7" bestFit="1" customWidth="1"/>
    <col min="7" max="7" width="22.5546875" style="8" customWidth="1"/>
    <col min="8" max="8" width="19.6640625" bestFit="1" customWidth="1"/>
    <col min="9" max="9" width="18.6640625" style="7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6" t="s">
        <v>0</v>
      </c>
      <c r="H1" s="6" t="s">
        <v>1</v>
      </c>
    </row>
    <row r="2" spans="1:9" ht="15" thickBot="1" x14ac:dyDescent="0.35">
      <c r="A2" s="9" t="s">
        <v>2</v>
      </c>
      <c r="B2" s="10">
        <v>1</v>
      </c>
    </row>
    <row r="3" spans="1:9" ht="15" customHeight="1" thickBot="1" x14ac:dyDescent="0.35">
      <c r="A3" s="38" t="s">
        <v>3</v>
      </c>
      <c r="B3" s="39"/>
      <c r="C3" s="40"/>
      <c r="D3" s="11">
        <f>ROUND(D6-D5-D4,2)</f>
        <v>85143.39</v>
      </c>
      <c r="E3" s="38" t="s">
        <v>4</v>
      </c>
      <c r="F3" s="39"/>
      <c r="G3" s="40"/>
      <c r="H3" s="11">
        <f>ROUND(H6-H5-H4,2)</f>
        <v>0</v>
      </c>
    </row>
    <row r="4" spans="1:9" ht="15" customHeight="1" thickBot="1" x14ac:dyDescent="0.35">
      <c r="A4" s="12" t="s">
        <v>5</v>
      </c>
      <c r="B4" s="13">
        <v>0.06</v>
      </c>
      <c r="C4" s="14" t="s">
        <v>6</v>
      </c>
      <c r="D4" s="15">
        <f>ROUND((D6/(1+B5+B4))*B4,2)</f>
        <v>5108.6000000000004</v>
      </c>
      <c r="E4" s="16" t="s">
        <v>7</v>
      </c>
      <c r="F4" s="4"/>
      <c r="G4" s="14" t="s">
        <v>6</v>
      </c>
      <c r="H4" s="15">
        <f>ROUND((H6/(1+F5+F4))*F4,2)</f>
        <v>0</v>
      </c>
    </row>
    <row r="5" spans="1:9" ht="15" thickBot="1" x14ac:dyDescent="0.35">
      <c r="A5" s="12" t="s">
        <v>8</v>
      </c>
      <c r="B5" s="13">
        <v>0.09</v>
      </c>
      <c r="C5" s="14" t="s">
        <v>9</v>
      </c>
      <c r="D5" s="15">
        <f>ROUND((D6/(1+B4+B5))*B5,2)</f>
        <v>7662.91</v>
      </c>
      <c r="E5" s="16" t="s">
        <v>10</v>
      </c>
      <c r="F5" s="4"/>
      <c r="G5" s="14" t="s">
        <v>9</v>
      </c>
      <c r="H5" s="15">
        <f>ROUND((H6/(1+F5+F4))*F5,2)</f>
        <v>0</v>
      </c>
    </row>
    <row r="6" spans="1:9" ht="15" thickBot="1" x14ac:dyDescent="0.35">
      <c r="A6" s="41" t="s">
        <v>11</v>
      </c>
      <c r="B6" s="42"/>
      <c r="C6" s="43"/>
      <c r="D6" s="11">
        <f>SUM(G:G)</f>
        <v>97914.9</v>
      </c>
      <c r="E6" s="41" t="s">
        <v>12</v>
      </c>
      <c r="F6" s="42"/>
      <c r="G6" s="43"/>
      <c r="H6" s="15">
        <f>SUM(I:I)</f>
        <v>0</v>
      </c>
    </row>
    <row r="7" spans="1:9" ht="15" thickBot="1" x14ac:dyDescent="0.35">
      <c r="A7" s="17" t="s">
        <v>13</v>
      </c>
      <c r="B7" s="18">
        <v>0.21</v>
      </c>
      <c r="C7" s="14" t="s">
        <v>14</v>
      </c>
      <c r="D7" s="15">
        <f>ROUND($D$6*B7,2)</f>
        <v>20562.13</v>
      </c>
      <c r="E7" s="19" t="s">
        <v>13</v>
      </c>
      <c r="F7" s="20">
        <f>B7</f>
        <v>0.21</v>
      </c>
      <c r="G7" s="14" t="s">
        <v>14</v>
      </c>
      <c r="H7" s="15">
        <f>ROUND($H$6*F7,2)</f>
        <v>0</v>
      </c>
    </row>
    <row r="8" spans="1:9" ht="15" thickBot="1" x14ac:dyDescent="0.35">
      <c r="A8" s="44" t="s">
        <v>15</v>
      </c>
      <c r="B8" s="45"/>
      <c r="C8" s="46"/>
      <c r="D8" s="21">
        <f>SUM(D6:D7)</f>
        <v>118477.03</v>
      </c>
      <c r="E8" s="44" t="s">
        <v>16</v>
      </c>
      <c r="F8" s="45"/>
      <c r="G8" s="46"/>
      <c r="H8" s="21">
        <f>SUM(H6:H7)</f>
        <v>0</v>
      </c>
    </row>
    <row r="9" spans="1:9" ht="15" thickBot="1" x14ac:dyDescent="0.35">
      <c r="A9" s="47" t="s">
        <v>17</v>
      </c>
      <c r="B9" s="47"/>
      <c r="C9" s="47"/>
      <c r="D9" s="47"/>
      <c r="E9" s="47"/>
      <c r="F9" s="47"/>
      <c r="G9" s="47"/>
      <c r="H9" s="47"/>
    </row>
    <row r="10" spans="1:9" ht="15" thickBot="1" x14ac:dyDescent="0.35">
      <c r="A10" s="22"/>
      <c r="F10" s="36" t="s">
        <v>18</v>
      </c>
      <c r="G10" s="37"/>
      <c r="H10" s="36" t="s">
        <v>19</v>
      </c>
      <c r="I10" s="37"/>
    </row>
    <row r="11" spans="1:9" x14ac:dyDescent="0.3">
      <c r="A11" s="23" t="s">
        <v>20</v>
      </c>
      <c r="B11" s="23" t="s">
        <v>21</v>
      </c>
      <c r="C11" s="23" t="s">
        <v>22</v>
      </c>
      <c r="D11" s="23" t="s">
        <v>23</v>
      </c>
      <c r="E11" s="24" t="s">
        <v>24</v>
      </c>
      <c r="F11" s="24" t="s">
        <v>25</v>
      </c>
      <c r="G11" s="23" t="s">
        <v>26</v>
      </c>
      <c r="H11" s="23" t="s">
        <v>27</v>
      </c>
      <c r="I11" s="23" t="s">
        <v>28</v>
      </c>
    </row>
    <row r="12" spans="1:9" s="29" customFormat="1" x14ac:dyDescent="0.3">
      <c r="A12" s="25" t="s">
        <v>29</v>
      </c>
      <c r="B12" s="25"/>
      <c r="C12" s="25" t="s">
        <v>37</v>
      </c>
      <c r="D12" s="25"/>
      <c r="E12" s="26"/>
      <c r="F12" s="27"/>
      <c r="G12" s="8"/>
      <c r="H12" s="28"/>
      <c r="I12" s="7"/>
    </row>
    <row r="13" spans="1:9" s="29" customFormat="1" x14ac:dyDescent="0.3">
      <c r="A13" s="25" t="s">
        <v>30</v>
      </c>
      <c r="B13" s="25"/>
      <c r="C13" s="25" t="s">
        <v>37</v>
      </c>
      <c r="D13" s="25"/>
      <c r="E13" s="26"/>
      <c r="F13" s="27"/>
      <c r="G13" s="8"/>
      <c r="H13" s="28"/>
      <c r="I13" s="7"/>
    </row>
    <row r="14" spans="1:9" x14ac:dyDescent="0.3">
      <c r="A14" s="30"/>
      <c r="B14" s="30"/>
      <c r="C14" s="30" t="s">
        <v>31</v>
      </c>
      <c r="D14" s="31" t="s">
        <v>32</v>
      </c>
      <c r="E14" s="32">
        <v>206</v>
      </c>
      <c r="F14" s="28">
        <v>396.096</v>
      </c>
      <c r="G14" s="33">
        <f>ROUND(E14*F14,2)</f>
        <v>81595.78</v>
      </c>
      <c r="H14" s="5"/>
      <c r="I14" s="34">
        <f>ROUND(E14*H14,2)</f>
        <v>0</v>
      </c>
    </row>
    <row r="15" spans="1:9" x14ac:dyDescent="0.3">
      <c r="A15" s="30"/>
      <c r="B15" s="30"/>
      <c r="C15" s="30" t="s">
        <v>33</v>
      </c>
      <c r="D15" s="31" t="s">
        <v>32</v>
      </c>
      <c r="E15" s="32">
        <v>36</v>
      </c>
      <c r="F15" s="28">
        <v>453.30900000000003</v>
      </c>
      <c r="G15" s="33">
        <f t="shared" ref="G15" si="0">ROUND(E15*F15,2)</f>
        <v>16319.12</v>
      </c>
      <c r="H15" s="5"/>
      <c r="I15" s="34">
        <f t="shared" ref="I15" si="1">ROUND(E15*H15,2)</f>
        <v>0</v>
      </c>
    </row>
    <row r="16" spans="1:9" x14ac:dyDescent="0.3">
      <c r="E16" s="35"/>
      <c r="F16" s="28"/>
      <c r="H16" s="28"/>
    </row>
    <row r="34" ht="21.75" customHeight="1" x14ac:dyDescent="0.3"/>
  </sheetData>
  <sheetProtection algorithmName="SHA-512" hashValue="U0k3JKyycDJez1DalYi2u07j5X4TLIe/zxwdxAErabhryP1+mFeemripB9AvELZPQUIWdbBr0tfpflrO+NG2mw==" saltValue="z3jOJSh8upn409CKzhPdfw==" spinCount="100000" sheet="1" objects="1" scenarios="1"/>
  <mergeCells count="9">
    <mergeCell ref="F10:G10"/>
    <mergeCell ref="H10:I10"/>
    <mergeCell ref="A3:C3"/>
    <mergeCell ref="A6:C6"/>
    <mergeCell ref="A8:C8"/>
    <mergeCell ref="E3:G3"/>
    <mergeCell ref="E6:G6"/>
    <mergeCell ref="E8:G8"/>
    <mergeCell ref="A9:H9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11" sqref="B11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34</v>
      </c>
    </row>
    <row r="2" spans="2:2" ht="15" thickBot="1" x14ac:dyDescent="0.35">
      <c r="B2" s="2" t="s">
        <v>35</v>
      </c>
    </row>
    <row r="3" spans="2:2" ht="15" thickBot="1" x14ac:dyDescent="0.35">
      <c r="B3" s="3" t="s">
        <v>36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2025-10-06T12:03:20Z</dcterms:created>
  <dcterms:modified xsi:type="dcterms:W3CDTF">2026-01-15T11:09:37Z</dcterms:modified>
  <cp:category/>
  <cp:contentStatus/>
</cp:coreProperties>
</file>