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X:\CIOSEC\02 LÍNEA AÉREA\02 GASTO\2025\MANTO BIVIAL 27-30\01 LICITACION 27-30\4 Enviad a Licitacion - pte\"/>
    </mc:Choice>
  </mc:AlternateContent>
  <xr:revisionPtr revIDLastSave="0" documentId="13_ncr:1_{5DEEBE27-C2A9-4587-BF71-73C7DDA4543E}" xr6:coauthVersionLast="47" xr6:coauthVersionMax="47" xr10:uidLastSave="{00000000-0000-0000-0000-000000000000}"/>
  <bookViews>
    <workbookView xWindow="-108" yWindow="-108" windowWidth="23256" windowHeight="12456" xr2:uid="{8D491624-E917-45C9-8013-C45FEC7ADF07}"/>
  </bookViews>
  <sheets>
    <sheet name="OFERTA" sheetId="3" r:id="rId1"/>
    <sheet name="ACTUACIONES AVERIA" sheetId="2" r:id="rId2"/>
    <sheet name="CERTO" sheetId="1" state="hidden" r:id="rId3"/>
  </sheets>
  <definedNames>
    <definedName name="_xlnm.Print_Area" localSheetId="2">CERTO!$A$1:$I$66</definedName>
    <definedName name="_xlnm.Print_Area" localSheetId="0">OFERTA!$A$1:$I$31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H41" i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H66" i="1"/>
  <c r="I66" i="1" s="1"/>
  <c r="H30" i="1"/>
  <c r="I30" i="1" s="1"/>
  <c r="H28" i="1"/>
  <c r="I28" i="1" s="1"/>
  <c r="H15" i="1"/>
  <c r="I15" i="1" s="1"/>
  <c r="H16" i="1"/>
  <c r="H17" i="1"/>
  <c r="H18" i="1"/>
  <c r="H19" i="1"/>
  <c r="H20" i="1"/>
  <c r="I20" i="1" s="1"/>
  <c r="H21" i="1"/>
  <c r="I21" i="1" s="1"/>
  <c r="H22" i="1"/>
  <c r="I22" i="1" s="1"/>
  <c r="H23" i="1"/>
  <c r="I23" i="1" s="1"/>
  <c r="H24" i="1"/>
  <c r="H25" i="1"/>
  <c r="H26" i="1"/>
  <c r="H14" i="1"/>
  <c r="I14" i="1" s="1"/>
  <c r="I28" i="3"/>
  <c r="G28" i="3"/>
  <c r="I26" i="3"/>
  <c r="G26" i="3"/>
  <c r="I25" i="3"/>
  <c r="G25" i="3"/>
  <c r="I24" i="3"/>
  <c r="G24" i="3"/>
  <c r="I23" i="3"/>
  <c r="G23" i="3"/>
  <c r="I22" i="3"/>
  <c r="G22" i="3"/>
  <c r="I21" i="3"/>
  <c r="G21" i="3"/>
  <c r="I20" i="3"/>
  <c r="G20" i="3"/>
  <c r="I19" i="3"/>
  <c r="G19" i="3"/>
  <c r="I18" i="3"/>
  <c r="G18" i="3"/>
  <c r="I17" i="3"/>
  <c r="G17" i="3"/>
  <c r="I16" i="3"/>
  <c r="G16" i="3"/>
  <c r="I15" i="3"/>
  <c r="G15" i="3"/>
  <c r="D6" i="3" s="1"/>
  <c r="I14" i="3"/>
  <c r="G14" i="3"/>
  <c r="F7" i="3"/>
  <c r="C40" i="2"/>
  <c r="D40" i="2"/>
  <c r="G66" i="1"/>
  <c r="I65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I41" i="1"/>
  <c r="G41" i="1"/>
  <c r="I40" i="1"/>
  <c r="G40" i="1"/>
  <c r="G39" i="1"/>
  <c r="G38" i="1"/>
  <c r="G37" i="1"/>
  <c r="G36" i="1"/>
  <c r="G35" i="1"/>
  <c r="G34" i="1"/>
  <c r="G33" i="1"/>
  <c r="G32" i="1"/>
  <c r="G31" i="1"/>
  <c r="G30" i="1"/>
  <c r="G28" i="1"/>
  <c r="I26" i="1"/>
  <c r="G26" i="1"/>
  <c r="I25" i="1"/>
  <c r="G25" i="1"/>
  <c r="I24" i="1"/>
  <c r="G24" i="1"/>
  <c r="G23" i="1"/>
  <c r="G22" i="1"/>
  <c r="G21" i="1"/>
  <c r="G20" i="1"/>
  <c r="I19" i="1"/>
  <c r="G19" i="1"/>
  <c r="I18" i="1"/>
  <c r="G18" i="1"/>
  <c r="I17" i="1"/>
  <c r="G17" i="1"/>
  <c r="I16" i="1"/>
  <c r="G16" i="1"/>
  <c r="G15" i="1"/>
  <c r="G14" i="1"/>
  <c r="D6" i="1" s="1"/>
  <c r="F7" i="1"/>
  <c r="H6" i="3" l="1"/>
  <c r="H4" i="3" s="1"/>
  <c r="D7" i="3"/>
  <c r="D8" i="3" s="1"/>
  <c r="D5" i="3"/>
  <c r="D4" i="3"/>
  <c r="D3" i="3"/>
  <c r="H6" i="1"/>
  <c r="D5" i="1"/>
  <c r="D7" i="1"/>
  <c r="D8" i="1" s="1"/>
  <c r="D4" i="1"/>
  <c r="D3" i="1"/>
  <c r="H7" i="3" l="1"/>
  <c r="H8" i="3" s="1"/>
  <c r="H5" i="3"/>
  <c r="H3" i="3" s="1"/>
  <c r="H4" i="1"/>
  <c r="H5" i="1"/>
  <c r="H7" i="1"/>
  <c r="H8" i="1" s="1"/>
  <c r="H3" i="1" l="1"/>
</calcChain>
</file>

<file path=xl/sharedStrings.xml><?xml version="1.0" encoding="utf-8"?>
<sst xmlns="http://schemas.openxmlformats.org/spreadsheetml/2006/main" count="366" uniqueCount="154">
  <si>
    <t xml:space="preserve"> IMP. LICITACIÓN</t>
  </si>
  <si>
    <t xml:space="preserve"> OFERTA ECONÓMICA</t>
  </si>
  <si>
    <t>Número de Lote</t>
  </si>
  <si>
    <t>Total Presupuesto:</t>
  </si>
  <si>
    <t>Total Presupuesto ofertado: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</si>
  <si>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</si>
  <si>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</si>
  <si>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</si>
  <si>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</si>
  <si>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</si>
  <si>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</si>
  <si>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</si>
  <si>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</si>
  <si>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</si>
  <si>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</si>
  <si>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</si>
  <si>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</si>
  <si>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Los importes de los precios de unidades de certificación incluyen BI y GG, por lo que los totales de estos conceptos están calculados a modo informativo.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</si>
  <si>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</si>
  <si>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</si>
  <si>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</si>
  <si>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</si>
  <si>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</si>
  <si>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</si>
  <si>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</si>
  <si>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</si>
  <si>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</si>
  <si>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</si>
  <si>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</si>
  <si>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</si>
  <si>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</si>
  <si>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MANTENIMIENTO Y REPARACIÓN DE VEHÍCULO BIVIAL (incluido BI+GG)</t>
  </si>
  <si>
    <t>1.1</t>
  </si>
  <si>
    <t>C1</t>
  </si>
  <si>
    <t>SERVICIOS GENÉRICOS DE MANTENIMIENTO</t>
  </si>
  <si>
    <t>REV01</t>
  </si>
  <si>
    <t>Transporte desde Instalaciones Metro Madrid (RECOGIDA IDA Y VUELTA)</t>
  </si>
  <si>
    <t>ud</t>
  </si>
  <si>
    <t>REV02</t>
  </si>
  <si>
    <t>Revisión Anual  (Incluye Materiales y Mano de Obra de las tareas a realizar indicadas en el apartado 4 alcance técnico</t>
  </si>
  <si>
    <t>REV03</t>
  </si>
  <si>
    <t>Sustitución Aceite Caja Cambios. R Bienal. (Incluye Materiales y Mano de Obra)</t>
  </si>
  <si>
    <t>REV04</t>
  </si>
  <si>
    <t>Sustitución Aceite Transmisión-Grupo Diferencial. R Bienal. (Incluye Materiales y Mano de Obra)</t>
  </si>
  <si>
    <t>REV05</t>
  </si>
  <si>
    <t>Reglaje de válvulas. R Bienal.</t>
  </si>
  <si>
    <t>REV06</t>
  </si>
  <si>
    <t>Sustitución Refrigerante. R Trienal. (Incluye Materiales y Mano de Obra)</t>
  </si>
  <si>
    <t>REV07</t>
  </si>
  <si>
    <t>Sustitución Correa del generador. R Trienal. (Incluye Materiales y Mano de Obra)</t>
  </si>
  <si>
    <t>REV08</t>
  </si>
  <si>
    <t>Sustitución Correa motriz del ventilador. R Trienal. (Incluye Materiales y Mano de Obra)</t>
  </si>
  <si>
    <t>REV09</t>
  </si>
  <si>
    <t>Sustitución Alternador. R Trienal. (Incluye Materiales y Mano de Obra)</t>
  </si>
  <si>
    <t>REV10</t>
  </si>
  <si>
    <t>Sustitución de Batería (Incluye Materiales y Mano de Obra)</t>
  </si>
  <si>
    <t>REV11</t>
  </si>
  <si>
    <t>Sustitución Hoja limpiaparabrisas (Incluye Materiales y Mano de Obra)</t>
  </si>
  <si>
    <t>REV12</t>
  </si>
  <si>
    <t>Revisión y Obtención ITV (Incluye Materiales y Mano de Obra)</t>
  </si>
  <si>
    <t>REV13</t>
  </si>
  <si>
    <t>Pequeño Material genérico / varios unitario</t>
  </si>
  <si>
    <t>1.2</t>
  </si>
  <si>
    <t>C2</t>
  </si>
  <si>
    <t>MANO DE OBRA</t>
  </si>
  <si>
    <t>MO1</t>
  </si>
  <si>
    <t>MANO DE OBRA para REPARACIONES (1 hora)</t>
  </si>
  <si>
    <t>h</t>
  </si>
  <si>
    <t>1.3</t>
  </si>
  <si>
    <t>C3</t>
  </si>
  <si>
    <t>ACTUACIONES DE AVERÍA - SERVICIOS ADICIONALES</t>
  </si>
  <si>
    <t>SA01</t>
  </si>
  <si>
    <t>Cambio de Aleta</t>
  </si>
  <si>
    <t>SA02</t>
  </si>
  <si>
    <t>Cambio de un Amortiguador</t>
  </si>
  <si>
    <t>SA03</t>
  </si>
  <si>
    <t>Cambio de Bomba de aceite</t>
  </si>
  <si>
    <t>SA04</t>
  </si>
  <si>
    <t>Cambio de Bomba de agua</t>
  </si>
  <si>
    <t>SA05</t>
  </si>
  <si>
    <t>Cambio de Capo</t>
  </si>
  <si>
    <t>SA06</t>
  </si>
  <si>
    <t>Cambio de Carter</t>
  </si>
  <si>
    <t>SA07</t>
  </si>
  <si>
    <t>Cambio de Compresor de Aire Acondicionado</t>
  </si>
  <si>
    <t>SA08</t>
  </si>
  <si>
    <t>Cambio de Correa Accesorios y Tensores</t>
  </si>
  <si>
    <t>SA09</t>
  </si>
  <si>
    <t>Cambio de Culata</t>
  </si>
  <si>
    <t>SA10</t>
  </si>
  <si>
    <t>Cambio de un Disco de freno</t>
  </si>
  <si>
    <t>SA11</t>
  </si>
  <si>
    <t>Cambio de Elevaluna</t>
  </si>
  <si>
    <t>SA12</t>
  </si>
  <si>
    <t>Cambio de Embrague</t>
  </si>
  <si>
    <t>SA13</t>
  </si>
  <si>
    <t>Cambio de un Faro Delantero</t>
  </si>
  <si>
    <t>SA14</t>
  </si>
  <si>
    <t>Cambio de un Faro Trasero</t>
  </si>
  <si>
    <t>SA15</t>
  </si>
  <si>
    <t>Cambio de una Luna delantera</t>
  </si>
  <si>
    <t>SA16</t>
  </si>
  <si>
    <t>Cambio de Mangueta</t>
  </si>
  <si>
    <t>SA17</t>
  </si>
  <si>
    <t>Cambio de Motor de arranque</t>
  </si>
  <si>
    <t>SA18</t>
  </si>
  <si>
    <t>Cambio de 2 Neumáticos Delanteros</t>
  </si>
  <si>
    <t>SA19</t>
  </si>
  <si>
    <t>Cambio de 2 Neumáticos Traseros</t>
  </si>
  <si>
    <t>SA20</t>
  </si>
  <si>
    <t>Cambio de Paragolpes</t>
  </si>
  <si>
    <t>SA21</t>
  </si>
  <si>
    <t>Cambio de Piloto</t>
  </si>
  <si>
    <t>SA22</t>
  </si>
  <si>
    <t>Cambio de Puerta</t>
  </si>
  <si>
    <t>SA23</t>
  </si>
  <si>
    <t>Cambio de Radiador de agua</t>
  </si>
  <si>
    <t>SA24</t>
  </si>
  <si>
    <t>Cambio de un Relé</t>
  </si>
  <si>
    <t>SA25</t>
  </si>
  <si>
    <t>Cambio de Retrovisor</t>
  </si>
  <si>
    <t>SA26</t>
  </si>
  <si>
    <t>Cambio de Rotulas de dirección</t>
  </si>
  <si>
    <t>SA27</t>
  </si>
  <si>
    <t>Cambio de Tubo de escape</t>
  </si>
  <si>
    <t>SA28</t>
  </si>
  <si>
    <t>Cambio de Turbo</t>
  </si>
  <si>
    <t>SA29</t>
  </si>
  <si>
    <t>Cambio Filtro Aire</t>
  </si>
  <si>
    <t>SA30</t>
  </si>
  <si>
    <t>Cambio Filtro Combustible</t>
  </si>
  <si>
    <t>SA31</t>
  </si>
  <si>
    <t>Cambio / Añadir Líquido de Dirección</t>
  </si>
  <si>
    <t>SA32</t>
  </si>
  <si>
    <t>Cambio / Añadir Líquido del Diferencial</t>
  </si>
  <si>
    <t>SA33</t>
  </si>
  <si>
    <t>Cambio de una Pastilla de Freno</t>
  </si>
  <si>
    <t>SA34</t>
  </si>
  <si>
    <t>Realización de Paralelo</t>
  </si>
  <si>
    <t>SA35</t>
  </si>
  <si>
    <t>Recarga Aire Acondicionado</t>
  </si>
  <si>
    <t>SA36</t>
  </si>
  <si>
    <t>Reparación Pinchazo</t>
  </si>
  <si>
    <t>SA37</t>
  </si>
  <si>
    <t>Cambio de tensor (alternador o ventilador)</t>
  </si>
  <si>
    <t>ID</t>
  </si>
  <si>
    <t>Listado de Principales Actuaciones:</t>
  </si>
  <si>
    <t>Coste Material/Repuestos Necesarios</t>
  </si>
  <si>
    <t>Precio Licitación</t>
  </si>
  <si>
    <t>Cambio de Neumáticos delanteros</t>
  </si>
  <si>
    <t>Cambio de Neumáticos Traseros</t>
  </si>
  <si>
    <t>COMPLETAR LOS PRECIOS  ACTUACIONES AVERIA PARA VALORACIÓN EN PESTAÑA CORRESPONDIENTE PARA VALORACIÓN</t>
  </si>
  <si>
    <t>Los importes de los precios de unidades de actuaciones de averías incluyen BI y GG</t>
  </si>
  <si>
    <t>Presupuesto Actuaciones Avería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</si>
</sst>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00"/>
    <numFmt numFmtId="165" formatCode="0.00000%"/>
    <numFmt numFmtId="166" formatCode="#,##0.000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3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65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" fontId="4" fillId="3" borderId="3" xfId="0" applyNumberFormat="1" applyFont="1" applyFill="1" applyBorder="1"/>
    <xf numFmtId="165" fontId="5" fillId="5" borderId="6" xfId="0" quotePrefix="1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0" fillId="0" borderId="0" xfId="0" applyNumberFormat="1"/>
    <xf numFmtId="0" fontId="3" fillId="2" borderId="0" xfId="0" applyFont="1" applyFill="1"/>
    <xf numFmtId="4" fontId="3" fillId="2" borderId="0" xfId="0" applyNumberFormat="1" applyFont="1" applyFill="1"/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4" fontId="4" fillId="0" borderId="0" xfId="0" applyNumberFormat="1" applyFont="1"/>
    <xf numFmtId="4" fontId="6" fillId="0" borderId="0" xfId="0" applyNumberFormat="1" applyFont="1"/>
    <xf numFmtId="164" fontId="5" fillId="0" borderId="0" xfId="0" applyNumberFormat="1" applyFont="1"/>
    <xf numFmtId="0" fontId="2" fillId="0" borderId="0" xfId="0" applyFont="1"/>
    <xf numFmtId="49" fontId="5" fillId="0" borderId="0" xfId="0" applyNumberFormat="1" applyFont="1"/>
    <xf numFmtId="0" fontId="0" fillId="0" borderId="0" xfId="0" applyAlignment="1">
      <alignment wrapText="1"/>
    </xf>
    <xf numFmtId="1" fontId="5" fillId="0" borderId="0" xfId="0" applyNumberFormat="1" applyFont="1"/>
    <xf numFmtId="4" fontId="7" fillId="0" borderId="0" xfId="0" applyNumberFormat="1" applyFont="1"/>
    <xf numFmtId="4" fontId="0" fillId="3" borderId="0" xfId="0" applyNumberFormat="1" applyFill="1"/>
    <xf numFmtId="164" fontId="5" fillId="5" borderId="0" xfId="0" applyNumberFormat="1" applyFont="1" applyFill="1"/>
    <xf numFmtId="4" fontId="5" fillId="3" borderId="0" xfId="0" applyNumberFormat="1" applyFont="1" applyFill="1"/>
    <xf numFmtId="1" fontId="4" fillId="0" borderId="0" xfId="0" applyNumberFormat="1" applyFont="1"/>
    <xf numFmtId="4" fontId="2" fillId="0" borderId="0" xfId="0" applyNumberFormat="1" applyFont="1"/>
    <xf numFmtId="4" fontId="8" fillId="0" borderId="0" xfId="0" applyNumberFormat="1" applyFont="1"/>
    <xf numFmtId="166" fontId="0" fillId="0" borderId="0" xfId="0" applyNumberFormat="1"/>
    <xf numFmtId="166" fontId="5" fillId="0" borderId="0" xfId="0" applyNumberFormat="1" applyFont="1"/>
    <xf numFmtId="44" fontId="0" fillId="6" borderId="10" xfId="1" applyFont="1" applyFill="1" applyBorder="1" applyAlignment="1" applyProtection="1">
      <alignment horizontal="center" vertical="center"/>
      <protection locked="0"/>
    </xf>
    <xf numFmtId="44" fontId="0" fillId="0" borderId="10" xfId="1" applyFont="1" applyBorder="1" applyAlignment="1" applyProtection="1">
      <alignment horizontal="center" vertical="center"/>
    </xf>
    <xf numFmtId="44" fontId="0" fillId="7" borderId="10" xfId="1" applyFont="1" applyFill="1" applyBorder="1" applyAlignment="1" applyProtection="1">
      <alignment horizontal="center" vertical="center"/>
    </xf>
    <xf numFmtId="44" fontId="2" fillId="0" borderId="10" xfId="1" applyFont="1" applyFill="1" applyBorder="1" applyAlignment="1" applyProtection="1">
      <alignment horizontal="center" vertical="center"/>
    </xf>
    <xf numFmtId="165" fontId="5" fillId="5" borderId="6" xfId="0" quotePrefix="1" applyNumberFormat="1" applyFont="1" applyFill="1" applyBorder="1" applyProtection="1">
      <protection locked="0"/>
    </xf>
    <xf numFmtId="164" fontId="5" fillId="5" borderId="0" xfId="0" applyNumberFormat="1" applyFont="1" applyFill="1" applyProtection="1">
      <protection locked="0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  <xf numFmtId="0" fontId="2" fillId="0" borderId="0" xfId="0" applyFont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1BD9A-B482-44D1-9B89-5489E34D6E8E}">
  <sheetPr>
    <pageSetUpPr fitToPage="1"/>
  </sheetPr>
  <dimension ref="A1:I202"/>
  <sheetViews>
    <sheetView tabSelected="1" zoomScale="80" zoomScaleNormal="80" workbookViewId="0">
      <selection activeCell="A2" sqref="A2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44.33203125" bestFit="1" customWidth="1"/>
    <col min="4" max="4" width="18.6640625" customWidth="1"/>
    <col min="5" max="5" width="27.6640625" style="2" customWidth="1"/>
    <col min="6" max="6" width="18" style="2" bestFit="1" customWidth="1"/>
    <col min="7" max="7" width="22.5546875" style="3" customWidth="1"/>
    <col min="8" max="8" width="19.6640625" bestFit="1" customWidth="1"/>
    <col min="9" max="9" width="18.6640625" style="2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1" t="s">
        <v>0</v>
      </c>
      <c r="H1" s="1" t="s">
        <v>1</v>
      </c>
    </row>
    <row r="2" spans="1:9" ht="15" thickBot="1" x14ac:dyDescent="0.35">
      <c r="A2" s="4" t="s">
        <v>2</v>
      </c>
      <c r="B2" s="5">
        <v>1</v>
      </c>
    </row>
    <row r="3" spans="1:9" ht="15" customHeight="1" thickBot="1" x14ac:dyDescent="0.35">
      <c r="A3" s="55" t="s">
        <v>3</v>
      </c>
      <c r="B3" s="56"/>
      <c r="C3" s="57"/>
      <c r="D3" s="6">
        <f>ROUND(D6-D5-D4,2)</f>
        <v>27042.61</v>
      </c>
      <c r="E3" s="55" t="s">
        <v>4</v>
      </c>
      <c r="F3" s="56"/>
      <c r="G3" s="57"/>
      <c r="H3" s="6">
        <f>ROUND(H6-H5-H4,2)</f>
        <v>0</v>
      </c>
    </row>
    <row r="4" spans="1:9" ht="15" customHeight="1" thickBot="1" x14ac:dyDescent="0.35">
      <c r="A4" s="7" t="s">
        <v>5</v>
      </c>
      <c r="B4" s="8">
        <v>0.06</v>
      </c>
      <c r="C4" s="9" t="s">
        <v>6</v>
      </c>
      <c r="D4" s="10">
        <f>ROUND((D6/(1+B5+B4))*B4,2)</f>
        <v>1622.56</v>
      </c>
      <c r="E4" s="11" t="s">
        <v>7</v>
      </c>
      <c r="F4" s="43"/>
      <c r="G4" s="9" t="s">
        <v>6</v>
      </c>
      <c r="H4" s="10">
        <f>ROUND((H6/(1+F5+F4))*F4,2)</f>
        <v>0</v>
      </c>
    </row>
    <row r="5" spans="1:9" ht="15" thickBot="1" x14ac:dyDescent="0.35">
      <c r="A5" s="7" t="s">
        <v>8</v>
      </c>
      <c r="B5" s="8">
        <v>0.09</v>
      </c>
      <c r="C5" s="9" t="s">
        <v>9</v>
      </c>
      <c r="D5" s="10">
        <f>ROUND((D6/(1+B4+B5))*B5,2)</f>
        <v>2433.83</v>
      </c>
      <c r="E5" s="11" t="s">
        <v>10</v>
      </c>
      <c r="F5" s="43"/>
      <c r="G5" s="9" t="s">
        <v>9</v>
      </c>
      <c r="H5" s="10">
        <f>ROUND((H6/(1+F5+F4))*F5,2)</f>
        <v>0</v>
      </c>
    </row>
    <row r="6" spans="1:9" ht="15" thickBot="1" x14ac:dyDescent="0.35">
      <c r="A6" s="58" t="s">
        <v>11</v>
      </c>
      <c r="B6" s="59"/>
      <c r="C6" s="60"/>
      <c r="D6" s="6">
        <f>SUM(G:G)</f>
        <v>31099</v>
      </c>
      <c r="E6" s="58" t="s">
        <v>12</v>
      </c>
      <c r="F6" s="59"/>
      <c r="G6" s="60"/>
      <c r="H6" s="10">
        <f>SUM(I:I)</f>
        <v>0</v>
      </c>
    </row>
    <row r="7" spans="1:9" ht="15" thickBot="1" x14ac:dyDescent="0.35">
      <c r="A7" s="13" t="s">
        <v>13</v>
      </c>
      <c r="B7" s="14">
        <v>0.21</v>
      </c>
      <c r="C7" s="9" t="s">
        <v>14</v>
      </c>
      <c r="D7" s="10">
        <f>ROUND($D$6*B7,2)</f>
        <v>6530.79</v>
      </c>
      <c r="E7" s="15" t="s">
        <v>13</v>
      </c>
      <c r="F7" s="16">
        <f>B7</f>
        <v>0.21</v>
      </c>
      <c r="G7" s="9" t="s">
        <v>14</v>
      </c>
      <c r="H7" s="10">
        <f>ROUND($H$6*F7,2)</f>
        <v>0</v>
      </c>
    </row>
    <row r="8" spans="1:9" ht="15" thickBot="1" x14ac:dyDescent="0.35">
      <c r="A8" s="61" t="s">
        <v>15</v>
      </c>
      <c r="B8" s="62"/>
      <c r="C8" s="63"/>
      <c r="D8" s="17">
        <f>SUM(D6:D7)</f>
        <v>37629.79</v>
      </c>
      <c r="E8" s="61" t="s">
        <v>16</v>
      </c>
      <c r="F8" s="62"/>
      <c r="G8" s="63"/>
      <c r="H8" s="17">
        <f>SUM(H6:H7)</f>
        <v>0</v>
      </c>
    </row>
    <row r="9" spans="1:9" ht="63" customHeight="1" thickBot="1" x14ac:dyDescent="0.35">
      <c r="A9" s="52" t="s">
        <v>17</v>
      </c>
      <c r="B9" s="52"/>
      <c r="C9" s="52"/>
      <c r="D9" s="52"/>
      <c r="E9" s="52"/>
      <c r="F9" s="52"/>
      <c r="G9" s="52"/>
      <c r="H9" s="52"/>
    </row>
    <row r="10" spans="1:9" ht="15" thickBot="1" x14ac:dyDescent="0.35">
      <c r="A10" s="18"/>
      <c r="F10" s="53" t="s">
        <v>18</v>
      </c>
      <c r="G10" s="54"/>
      <c r="H10" s="53" t="s">
        <v>19</v>
      </c>
      <c r="I10" s="54"/>
    </row>
    <row r="11" spans="1:9" x14ac:dyDescent="0.3">
      <c r="A11" s="19" t="s">
        <v>20</v>
      </c>
      <c r="B11" s="19" t="s">
        <v>21</v>
      </c>
      <c r="C11" s="19" t="s">
        <v>22</v>
      </c>
      <c r="D11" s="19" t="s">
        <v>23</v>
      </c>
      <c r="E11" s="20" t="s">
        <v>24</v>
      </c>
      <c r="F11" s="20" t="s">
        <v>25</v>
      </c>
      <c r="G11" s="19" t="s">
        <v>26</v>
      </c>
      <c r="H11" s="19" t="s">
        <v>27</v>
      </c>
      <c r="I11" s="19" t="s">
        <v>28</v>
      </c>
    </row>
    <row r="12" spans="1:9" s="26" customFormat="1" ht="28.8" x14ac:dyDescent="0.3">
      <c r="A12" s="21" t="s">
        <v>29</v>
      </c>
      <c r="B12" s="21" t="s">
        <v>30</v>
      </c>
      <c r="C12" s="22" t="s">
        <v>31</v>
      </c>
      <c r="D12" s="21"/>
      <c r="E12" s="23"/>
      <c r="F12" s="24"/>
      <c r="G12" s="3"/>
      <c r="H12" s="25"/>
      <c r="I12" s="2"/>
    </row>
    <row r="13" spans="1:9" s="26" customFormat="1" x14ac:dyDescent="0.3">
      <c r="A13" s="21" t="s">
        <v>32</v>
      </c>
      <c r="B13" s="21" t="s">
        <v>33</v>
      </c>
      <c r="C13" s="22" t="s">
        <v>34</v>
      </c>
      <c r="D13" s="21"/>
      <c r="E13" s="23"/>
      <c r="F13" s="23"/>
      <c r="G13" s="3"/>
      <c r="H13" s="25"/>
      <c r="I13" s="2"/>
    </row>
    <row r="14" spans="1:9" ht="28.8" x14ac:dyDescent="0.3">
      <c r="A14" s="27"/>
      <c r="B14" s="27" t="s">
        <v>35</v>
      </c>
      <c r="C14" s="28" t="s">
        <v>36</v>
      </c>
      <c r="D14" s="29" t="s">
        <v>37</v>
      </c>
      <c r="E14" s="2">
        <v>4</v>
      </c>
      <c r="F14" s="30">
        <v>2070</v>
      </c>
      <c r="G14" s="31">
        <f>ROUND(E14*F14,2)</f>
        <v>8280</v>
      </c>
      <c r="H14" s="44"/>
      <c r="I14" s="33">
        <f>ROUND(E14*H14,2)</f>
        <v>0</v>
      </c>
    </row>
    <row r="15" spans="1:9" ht="43.2" x14ac:dyDescent="0.3">
      <c r="B15" s="27" t="s">
        <v>38</v>
      </c>
      <c r="C15" s="28" t="s">
        <v>39</v>
      </c>
      <c r="D15" s="29" t="s">
        <v>37</v>
      </c>
      <c r="E15" s="2">
        <v>4</v>
      </c>
      <c r="F15" s="30">
        <v>1139</v>
      </c>
      <c r="G15" s="31">
        <f t="shared" ref="G15:G28" si="0">ROUND(E15*F15,2)</f>
        <v>4556</v>
      </c>
      <c r="H15" s="44"/>
      <c r="I15" s="33">
        <f t="shared" ref="I15:I28" si="1">ROUND(E15*H15,2)</f>
        <v>0</v>
      </c>
    </row>
    <row r="16" spans="1:9" ht="28.8" x14ac:dyDescent="0.3">
      <c r="B16" s="27" t="s">
        <v>40</v>
      </c>
      <c r="C16" s="28" t="s">
        <v>41</v>
      </c>
      <c r="D16" s="29" t="s">
        <v>37</v>
      </c>
      <c r="E16" s="2">
        <v>2</v>
      </c>
      <c r="F16" s="30">
        <v>345</v>
      </c>
      <c r="G16" s="31">
        <f t="shared" si="0"/>
        <v>690</v>
      </c>
      <c r="H16" s="44"/>
      <c r="I16" s="33">
        <f t="shared" si="1"/>
        <v>0</v>
      </c>
    </row>
    <row r="17" spans="1:9" ht="28.8" x14ac:dyDescent="0.3">
      <c r="B17" s="27" t="s">
        <v>42</v>
      </c>
      <c r="C17" s="28" t="s">
        <v>43</v>
      </c>
      <c r="D17" s="29" t="s">
        <v>37</v>
      </c>
      <c r="E17" s="2">
        <v>2</v>
      </c>
      <c r="F17" s="30">
        <v>403</v>
      </c>
      <c r="G17" s="31">
        <f t="shared" si="0"/>
        <v>806</v>
      </c>
      <c r="H17" s="44"/>
      <c r="I17" s="33">
        <f t="shared" si="1"/>
        <v>0</v>
      </c>
    </row>
    <row r="18" spans="1:9" x14ac:dyDescent="0.3">
      <c r="B18" s="27" t="s">
        <v>44</v>
      </c>
      <c r="C18" s="28" t="s">
        <v>45</v>
      </c>
      <c r="D18" s="29" t="s">
        <v>37</v>
      </c>
      <c r="E18" s="2">
        <v>2</v>
      </c>
      <c r="F18" s="30">
        <v>109</v>
      </c>
      <c r="G18" s="31">
        <f t="shared" si="0"/>
        <v>218</v>
      </c>
      <c r="H18" s="44"/>
      <c r="I18" s="33">
        <f t="shared" si="1"/>
        <v>0</v>
      </c>
    </row>
    <row r="19" spans="1:9" ht="28.8" x14ac:dyDescent="0.3">
      <c r="B19" s="27" t="s">
        <v>46</v>
      </c>
      <c r="C19" s="28" t="s">
        <v>47</v>
      </c>
      <c r="D19" s="29" t="s">
        <v>37</v>
      </c>
      <c r="E19" s="2">
        <v>1</v>
      </c>
      <c r="F19" s="30">
        <v>83</v>
      </c>
      <c r="G19" s="31">
        <f t="shared" si="0"/>
        <v>83</v>
      </c>
      <c r="H19" s="44"/>
      <c r="I19" s="33">
        <f t="shared" si="1"/>
        <v>0</v>
      </c>
    </row>
    <row r="20" spans="1:9" ht="28.8" x14ac:dyDescent="0.3">
      <c r="B20" s="27" t="s">
        <v>48</v>
      </c>
      <c r="C20" s="28" t="s">
        <v>49</v>
      </c>
      <c r="D20" s="29" t="s">
        <v>37</v>
      </c>
      <c r="E20" s="2">
        <v>1</v>
      </c>
      <c r="F20" s="30">
        <v>207</v>
      </c>
      <c r="G20" s="31">
        <f t="shared" si="0"/>
        <v>207</v>
      </c>
      <c r="H20" s="44"/>
      <c r="I20" s="33">
        <f t="shared" si="1"/>
        <v>0</v>
      </c>
    </row>
    <row r="21" spans="1:9" ht="28.8" x14ac:dyDescent="0.3">
      <c r="B21" s="27" t="s">
        <v>50</v>
      </c>
      <c r="C21" s="28" t="s">
        <v>51</v>
      </c>
      <c r="D21" s="29" t="s">
        <v>37</v>
      </c>
      <c r="E21" s="2">
        <v>1</v>
      </c>
      <c r="F21" s="30">
        <v>207</v>
      </c>
      <c r="G21" s="31">
        <f t="shared" si="0"/>
        <v>207</v>
      </c>
      <c r="H21" s="44"/>
      <c r="I21" s="33">
        <f t="shared" si="1"/>
        <v>0</v>
      </c>
    </row>
    <row r="22" spans="1:9" ht="28.8" x14ac:dyDescent="0.3">
      <c r="B22" s="27" t="s">
        <v>52</v>
      </c>
      <c r="C22" s="28" t="s">
        <v>53</v>
      </c>
      <c r="D22" s="29" t="s">
        <v>37</v>
      </c>
      <c r="E22" s="2">
        <v>2</v>
      </c>
      <c r="F22" s="30">
        <v>1104</v>
      </c>
      <c r="G22" s="31">
        <f t="shared" si="0"/>
        <v>2208</v>
      </c>
      <c r="H22" s="44"/>
      <c r="I22" s="33">
        <f t="shared" si="1"/>
        <v>0</v>
      </c>
    </row>
    <row r="23" spans="1:9" ht="28.8" x14ac:dyDescent="0.3">
      <c r="B23" s="27" t="s">
        <v>54</v>
      </c>
      <c r="C23" s="28" t="s">
        <v>55</v>
      </c>
      <c r="D23" s="29" t="s">
        <v>37</v>
      </c>
      <c r="E23" s="2">
        <v>2</v>
      </c>
      <c r="F23" s="30">
        <v>500</v>
      </c>
      <c r="G23" s="31">
        <f t="shared" si="0"/>
        <v>1000</v>
      </c>
      <c r="H23" s="44"/>
      <c r="I23" s="33">
        <f t="shared" si="1"/>
        <v>0</v>
      </c>
    </row>
    <row r="24" spans="1:9" ht="28.8" x14ac:dyDescent="0.3">
      <c r="B24" s="27" t="s">
        <v>56</v>
      </c>
      <c r="C24" s="28" t="s">
        <v>57</v>
      </c>
      <c r="D24" s="29" t="s">
        <v>37</v>
      </c>
      <c r="E24" s="2">
        <v>8</v>
      </c>
      <c r="F24" s="30">
        <v>63</v>
      </c>
      <c r="G24" s="31">
        <f t="shared" si="0"/>
        <v>504</v>
      </c>
      <c r="H24" s="44"/>
      <c r="I24" s="33">
        <f t="shared" si="1"/>
        <v>0</v>
      </c>
    </row>
    <row r="25" spans="1:9" ht="28.8" x14ac:dyDescent="0.3">
      <c r="B25" s="27" t="s">
        <v>58</v>
      </c>
      <c r="C25" s="28" t="s">
        <v>59</v>
      </c>
      <c r="D25" s="29" t="s">
        <v>37</v>
      </c>
      <c r="E25" s="2">
        <v>8</v>
      </c>
      <c r="F25" s="30">
        <v>230</v>
      </c>
      <c r="G25" s="31">
        <f t="shared" si="0"/>
        <v>1840</v>
      </c>
      <c r="H25" s="44"/>
      <c r="I25" s="33">
        <f t="shared" si="1"/>
        <v>0</v>
      </c>
    </row>
    <row r="26" spans="1:9" x14ac:dyDescent="0.3">
      <c r="B26" s="27" t="s">
        <v>60</v>
      </c>
      <c r="C26" t="s">
        <v>61</v>
      </c>
      <c r="D26" s="29" t="s">
        <v>37</v>
      </c>
      <c r="E26" s="2">
        <v>100</v>
      </c>
      <c r="F26" s="30">
        <v>10</v>
      </c>
      <c r="G26" s="31">
        <f t="shared" si="0"/>
        <v>1000</v>
      </c>
      <c r="H26" s="44"/>
      <c r="I26" s="33">
        <f t="shared" si="1"/>
        <v>0</v>
      </c>
    </row>
    <row r="27" spans="1:9" s="26" customFormat="1" x14ac:dyDescent="0.3">
      <c r="A27" s="21" t="s">
        <v>62</v>
      </c>
      <c r="B27" s="21" t="s">
        <v>63</v>
      </c>
      <c r="C27" s="26" t="s">
        <v>64</v>
      </c>
      <c r="D27" s="34"/>
      <c r="E27" s="35"/>
      <c r="F27" s="36"/>
      <c r="G27" s="3"/>
      <c r="H27" s="25"/>
      <c r="I27" s="2"/>
    </row>
    <row r="28" spans="1:9" x14ac:dyDescent="0.3">
      <c r="B28" t="s">
        <v>65</v>
      </c>
      <c r="C28" t="s">
        <v>66</v>
      </c>
      <c r="D28" s="29" t="s">
        <v>67</v>
      </c>
      <c r="E28" s="2">
        <v>100</v>
      </c>
      <c r="F28" s="30">
        <v>95</v>
      </c>
      <c r="G28" s="31">
        <f t="shared" si="0"/>
        <v>9500</v>
      </c>
      <c r="H28" s="44"/>
      <c r="I28" s="33">
        <f t="shared" si="1"/>
        <v>0</v>
      </c>
    </row>
    <row r="29" spans="1:9" s="26" customFormat="1" x14ac:dyDescent="0.3">
      <c r="A29" s="21" t="s">
        <v>68</v>
      </c>
      <c r="B29" s="26" t="s">
        <v>69</v>
      </c>
      <c r="C29" s="26" t="s">
        <v>70</v>
      </c>
      <c r="D29" s="34"/>
      <c r="E29" s="35"/>
      <c r="F29" s="36"/>
      <c r="G29" s="3"/>
      <c r="H29" s="25"/>
      <c r="I29" s="2"/>
    </row>
    <row r="30" spans="1:9" x14ac:dyDescent="0.3">
      <c r="D30" s="29"/>
      <c r="F30" s="30"/>
      <c r="H30" s="25"/>
    </row>
    <row r="31" spans="1:9" x14ac:dyDescent="0.3">
      <c r="B31" s="26" t="s">
        <v>151</v>
      </c>
      <c r="D31" s="29"/>
      <c r="F31" s="30"/>
      <c r="H31" s="25"/>
    </row>
    <row r="32" spans="1:9" x14ac:dyDescent="0.3">
      <c r="D32" s="29"/>
      <c r="F32" s="30"/>
      <c r="H32" s="25"/>
    </row>
    <row r="33" spans="4:8" x14ac:dyDescent="0.3">
      <c r="D33" s="29"/>
      <c r="F33" s="30"/>
      <c r="H33" s="25"/>
    </row>
    <row r="34" spans="4:8" x14ac:dyDescent="0.3">
      <c r="D34" s="29"/>
      <c r="F34" s="30"/>
      <c r="H34" s="25"/>
    </row>
    <row r="35" spans="4:8" x14ac:dyDescent="0.3">
      <c r="D35" s="29"/>
      <c r="F35" s="30"/>
      <c r="H35" s="25"/>
    </row>
    <row r="36" spans="4:8" x14ac:dyDescent="0.3">
      <c r="D36" s="29"/>
      <c r="F36" s="30"/>
      <c r="H36" s="25"/>
    </row>
    <row r="37" spans="4:8" x14ac:dyDescent="0.3">
      <c r="D37" s="29"/>
      <c r="F37" s="30"/>
      <c r="H37" s="25"/>
    </row>
    <row r="38" spans="4:8" x14ac:dyDescent="0.3">
      <c r="D38" s="29"/>
      <c r="F38" s="30"/>
      <c r="H38" s="25"/>
    </row>
    <row r="39" spans="4:8" x14ac:dyDescent="0.3">
      <c r="D39" s="29"/>
      <c r="F39" s="30"/>
      <c r="H39" s="25"/>
    </row>
    <row r="40" spans="4:8" x14ac:dyDescent="0.3">
      <c r="D40" s="29"/>
      <c r="F40" s="30"/>
      <c r="H40" s="25"/>
    </row>
    <row r="41" spans="4:8" x14ac:dyDescent="0.3">
      <c r="D41" s="29"/>
      <c r="F41" s="30"/>
      <c r="H41" s="25"/>
    </row>
    <row r="42" spans="4:8" x14ac:dyDescent="0.3">
      <c r="D42" s="29"/>
      <c r="F42" s="30"/>
      <c r="H42" s="25"/>
    </row>
    <row r="43" spans="4:8" x14ac:dyDescent="0.3">
      <c r="D43" s="29"/>
      <c r="F43" s="30"/>
      <c r="H43" s="25"/>
    </row>
    <row r="44" spans="4:8" x14ac:dyDescent="0.3">
      <c r="D44" s="29"/>
      <c r="F44" s="30"/>
      <c r="H44" s="25"/>
    </row>
    <row r="45" spans="4:8" x14ac:dyDescent="0.3">
      <c r="D45" s="29"/>
      <c r="F45" s="30"/>
      <c r="H45" s="25"/>
    </row>
    <row r="46" spans="4:8" x14ac:dyDescent="0.3">
      <c r="D46" s="29"/>
      <c r="F46" s="30"/>
      <c r="H46" s="25"/>
    </row>
    <row r="47" spans="4:8" x14ac:dyDescent="0.3">
      <c r="D47" s="29"/>
      <c r="F47" s="30"/>
      <c r="H47" s="25"/>
    </row>
    <row r="48" spans="4:8" x14ac:dyDescent="0.3">
      <c r="D48" s="29"/>
      <c r="F48" s="30"/>
      <c r="H48" s="25"/>
    </row>
    <row r="49" spans="4:8" x14ac:dyDescent="0.3">
      <c r="D49" s="29"/>
      <c r="F49" s="30"/>
      <c r="H49" s="25"/>
    </row>
    <row r="50" spans="4:8" x14ac:dyDescent="0.3">
      <c r="D50" s="29"/>
      <c r="F50" s="30"/>
      <c r="H50" s="25"/>
    </row>
    <row r="51" spans="4:8" x14ac:dyDescent="0.3">
      <c r="D51" s="29"/>
      <c r="F51" s="30"/>
      <c r="H51" s="25"/>
    </row>
    <row r="52" spans="4:8" x14ac:dyDescent="0.3">
      <c r="D52" s="29"/>
      <c r="F52" s="30"/>
      <c r="H52" s="25"/>
    </row>
    <row r="53" spans="4:8" x14ac:dyDescent="0.3">
      <c r="D53" s="29"/>
      <c r="F53" s="30"/>
      <c r="H53" s="25"/>
    </row>
    <row r="54" spans="4:8" x14ac:dyDescent="0.3">
      <c r="D54" s="29"/>
      <c r="F54" s="30"/>
      <c r="H54" s="25"/>
    </row>
    <row r="55" spans="4:8" x14ac:dyDescent="0.3">
      <c r="D55" s="29"/>
      <c r="F55" s="30"/>
      <c r="H55" s="25"/>
    </row>
    <row r="56" spans="4:8" x14ac:dyDescent="0.3">
      <c r="D56" s="29"/>
      <c r="F56" s="30"/>
      <c r="H56" s="25"/>
    </row>
    <row r="57" spans="4:8" x14ac:dyDescent="0.3">
      <c r="D57" s="29"/>
      <c r="F57" s="30"/>
      <c r="H57" s="25"/>
    </row>
    <row r="58" spans="4:8" x14ac:dyDescent="0.3">
      <c r="D58" s="29"/>
      <c r="F58" s="30"/>
      <c r="H58" s="25"/>
    </row>
    <row r="59" spans="4:8" x14ac:dyDescent="0.3">
      <c r="D59" s="29"/>
      <c r="F59" s="30"/>
      <c r="H59" s="25"/>
    </row>
    <row r="60" spans="4:8" x14ac:dyDescent="0.3">
      <c r="D60" s="29"/>
      <c r="F60" s="30"/>
      <c r="H60" s="25"/>
    </row>
    <row r="61" spans="4:8" x14ac:dyDescent="0.3">
      <c r="D61" s="29"/>
      <c r="F61" s="30"/>
      <c r="H61" s="25"/>
    </row>
    <row r="62" spans="4:8" x14ac:dyDescent="0.3">
      <c r="D62" s="29"/>
      <c r="F62" s="30"/>
      <c r="H62" s="25"/>
    </row>
    <row r="63" spans="4:8" x14ac:dyDescent="0.3">
      <c r="D63" s="29"/>
      <c r="F63" s="30"/>
      <c r="H63" s="25"/>
    </row>
    <row r="64" spans="4:8" x14ac:dyDescent="0.3">
      <c r="D64" s="29"/>
      <c r="F64" s="30"/>
      <c r="H64" s="25"/>
    </row>
    <row r="65" spans="4:8" x14ac:dyDescent="0.3">
      <c r="D65" s="29"/>
      <c r="F65" s="30"/>
      <c r="H65" s="25"/>
    </row>
    <row r="66" spans="4:8" x14ac:dyDescent="0.3">
      <c r="D66" s="29"/>
      <c r="F66" s="30"/>
      <c r="H66" s="25"/>
    </row>
    <row r="67" spans="4:8" x14ac:dyDescent="0.3">
      <c r="E67" s="37"/>
      <c r="F67" s="25"/>
      <c r="H67" s="25"/>
    </row>
    <row r="68" spans="4:8" x14ac:dyDescent="0.3">
      <c r="E68" s="37"/>
      <c r="F68" s="25"/>
      <c r="H68" s="25"/>
    </row>
    <row r="69" spans="4:8" x14ac:dyDescent="0.3">
      <c r="E69" s="37"/>
      <c r="F69" s="25"/>
      <c r="H69" s="25"/>
    </row>
    <row r="70" spans="4:8" x14ac:dyDescent="0.3">
      <c r="E70" s="37"/>
      <c r="F70" s="25"/>
      <c r="H70" s="25"/>
    </row>
    <row r="71" spans="4:8" x14ac:dyDescent="0.3">
      <c r="E71" s="37"/>
      <c r="F71" s="25"/>
      <c r="H71" s="25"/>
    </row>
    <row r="72" spans="4:8" x14ac:dyDescent="0.3">
      <c r="E72" s="37"/>
      <c r="F72" s="25"/>
      <c r="H72" s="25"/>
    </row>
    <row r="73" spans="4:8" x14ac:dyDescent="0.3">
      <c r="E73" s="37"/>
      <c r="F73" s="25"/>
      <c r="H73" s="25"/>
    </row>
    <row r="74" spans="4:8" x14ac:dyDescent="0.3">
      <c r="E74" s="37"/>
      <c r="F74" s="25"/>
      <c r="H74" s="25"/>
    </row>
    <row r="75" spans="4:8" x14ac:dyDescent="0.3">
      <c r="E75" s="37"/>
      <c r="F75" s="25"/>
      <c r="H75" s="25"/>
    </row>
    <row r="76" spans="4:8" x14ac:dyDescent="0.3">
      <c r="E76" s="37"/>
      <c r="F76" s="25"/>
      <c r="H76" s="25"/>
    </row>
    <row r="77" spans="4:8" x14ac:dyDescent="0.3">
      <c r="E77" s="37"/>
      <c r="F77" s="25"/>
      <c r="H77" s="25"/>
    </row>
    <row r="78" spans="4:8" x14ac:dyDescent="0.3">
      <c r="E78" s="37"/>
      <c r="F78" s="38"/>
      <c r="H78" s="25"/>
    </row>
    <row r="79" spans="4:8" x14ac:dyDescent="0.3">
      <c r="E79" s="37"/>
      <c r="F79" s="38"/>
      <c r="H79" s="25"/>
    </row>
    <row r="80" spans="4:8" x14ac:dyDescent="0.3">
      <c r="E80" s="37"/>
      <c r="F80" s="38"/>
      <c r="H80" s="25"/>
    </row>
    <row r="81" spans="5:8" x14ac:dyDescent="0.3">
      <c r="E81" s="37"/>
      <c r="F81" s="38"/>
      <c r="H81" s="25"/>
    </row>
    <row r="82" spans="5:8" x14ac:dyDescent="0.3">
      <c r="E82" s="37"/>
      <c r="F82" s="38"/>
      <c r="H82" s="25"/>
    </row>
    <row r="83" spans="5:8" x14ac:dyDescent="0.3">
      <c r="E83" s="37"/>
      <c r="F83" s="38"/>
      <c r="H83" s="25"/>
    </row>
    <row r="84" spans="5:8" x14ac:dyDescent="0.3">
      <c r="E84" s="37"/>
      <c r="F84" s="38"/>
      <c r="H84" s="25"/>
    </row>
    <row r="85" spans="5:8" x14ac:dyDescent="0.3">
      <c r="E85" s="37"/>
      <c r="F85" s="38"/>
      <c r="H85" s="25"/>
    </row>
    <row r="86" spans="5:8" x14ac:dyDescent="0.3">
      <c r="E86" s="37"/>
      <c r="F86" s="38"/>
      <c r="H86" s="25"/>
    </row>
    <row r="87" spans="5:8" x14ac:dyDescent="0.3">
      <c r="E87" s="37"/>
      <c r="F87" s="38"/>
      <c r="H87" s="25"/>
    </row>
    <row r="88" spans="5:8" x14ac:dyDescent="0.3">
      <c r="E88" s="37"/>
      <c r="F88" s="38"/>
      <c r="H88" s="25"/>
    </row>
    <row r="89" spans="5:8" x14ac:dyDescent="0.3">
      <c r="E89" s="37"/>
      <c r="F89" s="38"/>
      <c r="H89" s="25"/>
    </row>
    <row r="90" spans="5:8" x14ac:dyDescent="0.3">
      <c r="E90" s="37"/>
      <c r="F90" s="38"/>
      <c r="H90" s="25"/>
    </row>
    <row r="91" spans="5:8" x14ac:dyDescent="0.3">
      <c r="E91" s="37"/>
      <c r="F91" s="38"/>
      <c r="H91" s="25"/>
    </row>
    <row r="92" spans="5:8" x14ac:dyDescent="0.3">
      <c r="E92" s="37"/>
      <c r="F92" s="38"/>
      <c r="H92" s="25"/>
    </row>
    <row r="93" spans="5:8" x14ac:dyDescent="0.3">
      <c r="E93" s="37"/>
      <c r="F93" s="38"/>
      <c r="H93" s="25"/>
    </row>
    <row r="94" spans="5:8" x14ac:dyDescent="0.3">
      <c r="E94" s="37"/>
      <c r="F94" s="38"/>
      <c r="H94" s="25"/>
    </row>
    <row r="95" spans="5:8" x14ac:dyDescent="0.3">
      <c r="E95" s="37"/>
      <c r="F95" s="38"/>
      <c r="H95" s="25"/>
    </row>
    <row r="96" spans="5:8" x14ac:dyDescent="0.3">
      <c r="E96" s="37"/>
      <c r="F96" s="38"/>
      <c r="H96" s="25"/>
    </row>
    <row r="97" spans="5:8" x14ac:dyDescent="0.3">
      <c r="E97" s="37"/>
      <c r="F97" s="38"/>
      <c r="H97" s="25"/>
    </row>
    <row r="98" spans="5:8" x14ac:dyDescent="0.3">
      <c r="E98" s="37"/>
      <c r="F98" s="38"/>
      <c r="H98" s="25"/>
    </row>
    <row r="99" spans="5:8" x14ac:dyDescent="0.3">
      <c r="E99" s="37"/>
      <c r="F99" s="38"/>
      <c r="H99" s="25"/>
    </row>
    <row r="100" spans="5:8" x14ac:dyDescent="0.3">
      <c r="E100" s="37"/>
      <c r="F100" s="38"/>
      <c r="H100" s="25"/>
    </row>
    <row r="101" spans="5:8" x14ac:dyDescent="0.3">
      <c r="E101" s="37"/>
      <c r="F101" s="38"/>
      <c r="H101" s="25"/>
    </row>
    <row r="102" spans="5:8" x14ac:dyDescent="0.3">
      <c r="E102" s="37"/>
      <c r="F102" s="38"/>
      <c r="H102" s="25"/>
    </row>
    <row r="103" spans="5:8" x14ac:dyDescent="0.3">
      <c r="E103" s="37"/>
      <c r="F103" s="38"/>
      <c r="H103" s="25"/>
    </row>
    <row r="104" spans="5:8" x14ac:dyDescent="0.3">
      <c r="E104" s="37"/>
      <c r="F104" s="38"/>
      <c r="H104" s="25"/>
    </row>
    <row r="105" spans="5:8" x14ac:dyDescent="0.3">
      <c r="E105" s="37"/>
      <c r="F105" s="38"/>
      <c r="H105" s="25"/>
    </row>
    <row r="106" spans="5:8" x14ac:dyDescent="0.3">
      <c r="E106" s="37"/>
      <c r="F106" s="38"/>
      <c r="H106" s="25"/>
    </row>
    <row r="107" spans="5:8" x14ac:dyDescent="0.3">
      <c r="E107" s="37"/>
      <c r="F107" s="38"/>
      <c r="H107" s="25"/>
    </row>
    <row r="108" spans="5:8" x14ac:dyDescent="0.3">
      <c r="E108" s="37"/>
      <c r="F108" s="38"/>
      <c r="H108" s="25"/>
    </row>
    <row r="109" spans="5:8" x14ac:dyDescent="0.3">
      <c r="E109" s="37"/>
      <c r="F109" s="38"/>
      <c r="H109" s="25"/>
    </row>
    <row r="110" spans="5:8" x14ac:dyDescent="0.3">
      <c r="E110" s="37"/>
      <c r="F110" s="38"/>
      <c r="H110" s="25"/>
    </row>
    <row r="111" spans="5:8" x14ac:dyDescent="0.3">
      <c r="E111" s="37"/>
      <c r="F111" s="38"/>
      <c r="H111" s="25"/>
    </row>
    <row r="112" spans="5:8" x14ac:dyDescent="0.3">
      <c r="E112" s="37"/>
      <c r="F112" s="38"/>
      <c r="H112" s="25"/>
    </row>
    <row r="113" spans="5:8" x14ac:dyDescent="0.3">
      <c r="E113" s="37"/>
      <c r="F113" s="38"/>
      <c r="H113" s="25"/>
    </row>
    <row r="114" spans="5:8" x14ac:dyDescent="0.3">
      <c r="E114" s="37"/>
      <c r="F114" s="38"/>
      <c r="H114" s="25"/>
    </row>
    <row r="115" spans="5:8" x14ac:dyDescent="0.3">
      <c r="E115" s="37"/>
      <c r="F115" s="38"/>
      <c r="H115" s="25"/>
    </row>
    <row r="116" spans="5:8" x14ac:dyDescent="0.3">
      <c r="E116" s="37"/>
      <c r="F116" s="38"/>
      <c r="H116" s="25"/>
    </row>
    <row r="117" spans="5:8" x14ac:dyDescent="0.3">
      <c r="E117" s="37"/>
      <c r="F117" s="38"/>
      <c r="H117" s="25"/>
    </row>
    <row r="118" spans="5:8" x14ac:dyDescent="0.3">
      <c r="E118" s="37"/>
      <c r="F118" s="38"/>
      <c r="H118" s="25"/>
    </row>
    <row r="119" spans="5:8" x14ac:dyDescent="0.3">
      <c r="E119" s="37"/>
      <c r="F119" s="38"/>
      <c r="H119" s="25"/>
    </row>
    <row r="120" spans="5:8" x14ac:dyDescent="0.3">
      <c r="E120" s="37"/>
      <c r="F120" s="38"/>
      <c r="H120" s="25"/>
    </row>
    <row r="121" spans="5:8" x14ac:dyDescent="0.3">
      <c r="E121" s="37"/>
      <c r="F121" s="38"/>
      <c r="H121" s="25"/>
    </row>
    <row r="122" spans="5:8" x14ac:dyDescent="0.3">
      <c r="E122" s="37"/>
      <c r="F122" s="38"/>
      <c r="H122" s="25"/>
    </row>
    <row r="123" spans="5:8" x14ac:dyDescent="0.3">
      <c r="E123" s="37"/>
      <c r="F123" s="38"/>
      <c r="H123" s="25"/>
    </row>
    <row r="124" spans="5:8" x14ac:dyDescent="0.3">
      <c r="E124" s="37"/>
      <c r="F124" s="38"/>
      <c r="H124" s="25"/>
    </row>
    <row r="125" spans="5:8" x14ac:dyDescent="0.3">
      <c r="E125" s="37"/>
      <c r="F125" s="38"/>
      <c r="H125" s="25"/>
    </row>
    <row r="126" spans="5:8" x14ac:dyDescent="0.3">
      <c r="E126" s="37"/>
      <c r="F126" s="38"/>
      <c r="H126" s="25"/>
    </row>
    <row r="127" spans="5:8" x14ac:dyDescent="0.3">
      <c r="E127" s="37"/>
      <c r="F127" s="38"/>
      <c r="H127" s="25"/>
    </row>
    <row r="128" spans="5:8" x14ac:dyDescent="0.3">
      <c r="E128" s="37"/>
      <c r="F128" s="38"/>
      <c r="H128" s="25"/>
    </row>
    <row r="129" spans="5:8" x14ac:dyDescent="0.3">
      <c r="E129" s="37"/>
      <c r="F129" s="38"/>
      <c r="H129" s="25"/>
    </row>
    <row r="130" spans="5:8" x14ac:dyDescent="0.3">
      <c r="E130" s="37"/>
      <c r="F130" s="38"/>
      <c r="H130" s="25"/>
    </row>
    <row r="131" spans="5:8" x14ac:dyDescent="0.3">
      <c r="E131" s="37"/>
      <c r="F131" s="38"/>
      <c r="H131" s="25"/>
    </row>
    <row r="132" spans="5:8" x14ac:dyDescent="0.3">
      <c r="E132" s="37"/>
      <c r="F132" s="38"/>
      <c r="H132" s="25"/>
    </row>
    <row r="133" spans="5:8" x14ac:dyDescent="0.3">
      <c r="E133" s="37"/>
      <c r="F133" s="38"/>
      <c r="H133" s="25"/>
    </row>
    <row r="134" spans="5:8" x14ac:dyDescent="0.3">
      <c r="E134" s="37"/>
      <c r="F134" s="38"/>
      <c r="H134" s="25"/>
    </row>
    <row r="135" spans="5:8" x14ac:dyDescent="0.3">
      <c r="E135" s="37"/>
      <c r="F135" s="38"/>
      <c r="H135" s="25"/>
    </row>
    <row r="136" spans="5:8" x14ac:dyDescent="0.3">
      <c r="E136" s="37"/>
      <c r="F136" s="38"/>
      <c r="H136" s="25"/>
    </row>
    <row r="137" spans="5:8" x14ac:dyDescent="0.3">
      <c r="E137" s="37"/>
      <c r="F137" s="38"/>
      <c r="H137" s="25"/>
    </row>
    <row r="138" spans="5:8" x14ac:dyDescent="0.3">
      <c r="E138" s="37"/>
      <c r="F138" s="38"/>
      <c r="H138" s="25"/>
    </row>
    <row r="139" spans="5:8" x14ac:dyDescent="0.3">
      <c r="E139" s="37"/>
      <c r="F139" s="38"/>
      <c r="H139" s="25"/>
    </row>
    <row r="140" spans="5:8" x14ac:dyDescent="0.3">
      <c r="E140" s="37"/>
      <c r="F140" s="38"/>
      <c r="H140" s="25"/>
    </row>
    <row r="141" spans="5:8" x14ac:dyDescent="0.3">
      <c r="E141" s="37"/>
      <c r="F141" s="38"/>
      <c r="H141" s="25"/>
    </row>
    <row r="142" spans="5:8" x14ac:dyDescent="0.3">
      <c r="E142" s="37"/>
      <c r="F142" s="38"/>
      <c r="H142" s="25"/>
    </row>
    <row r="143" spans="5:8" x14ac:dyDescent="0.3">
      <c r="E143" s="37"/>
      <c r="F143" s="38"/>
      <c r="H143" s="25"/>
    </row>
    <row r="144" spans="5:8" x14ac:dyDescent="0.3">
      <c r="E144" s="37"/>
      <c r="F144" s="38"/>
      <c r="H144" s="25"/>
    </row>
    <row r="145" spans="5:8" x14ac:dyDescent="0.3">
      <c r="E145" s="37"/>
      <c r="F145" s="38"/>
      <c r="H145" s="25"/>
    </row>
    <row r="146" spans="5:8" x14ac:dyDescent="0.3">
      <c r="E146" s="37"/>
      <c r="F146" s="38"/>
      <c r="H146" s="25"/>
    </row>
    <row r="147" spans="5:8" x14ac:dyDescent="0.3">
      <c r="E147" s="37"/>
      <c r="F147" s="38"/>
      <c r="H147" s="25"/>
    </row>
    <row r="148" spans="5:8" x14ac:dyDescent="0.3">
      <c r="E148" s="37"/>
      <c r="F148" s="38"/>
      <c r="H148" s="25"/>
    </row>
    <row r="149" spans="5:8" x14ac:dyDescent="0.3">
      <c r="E149" s="37"/>
      <c r="F149" s="38"/>
      <c r="H149" s="25"/>
    </row>
    <row r="150" spans="5:8" x14ac:dyDescent="0.3">
      <c r="E150" s="37"/>
      <c r="F150" s="38"/>
      <c r="H150" s="25"/>
    </row>
    <row r="151" spans="5:8" x14ac:dyDescent="0.3">
      <c r="E151" s="37"/>
      <c r="F151" s="38"/>
      <c r="H151" s="25"/>
    </row>
    <row r="152" spans="5:8" x14ac:dyDescent="0.3">
      <c r="E152" s="37"/>
      <c r="F152" s="38"/>
      <c r="H152" s="25"/>
    </row>
    <row r="153" spans="5:8" x14ac:dyDescent="0.3">
      <c r="E153" s="37"/>
      <c r="F153" s="38"/>
      <c r="H153" s="25"/>
    </row>
    <row r="154" spans="5:8" x14ac:dyDescent="0.3">
      <c r="E154" s="37"/>
      <c r="F154" s="38"/>
      <c r="H154" s="25"/>
    </row>
    <row r="155" spans="5:8" x14ac:dyDescent="0.3">
      <c r="E155" s="37"/>
      <c r="F155" s="38"/>
      <c r="H155" s="25"/>
    </row>
    <row r="156" spans="5:8" x14ac:dyDescent="0.3">
      <c r="E156" s="37"/>
      <c r="F156" s="38"/>
      <c r="H156" s="25"/>
    </row>
    <row r="157" spans="5:8" x14ac:dyDescent="0.3">
      <c r="E157" s="37"/>
      <c r="F157" s="38"/>
      <c r="H157" s="25"/>
    </row>
    <row r="158" spans="5:8" x14ac:dyDescent="0.3">
      <c r="E158" s="37"/>
      <c r="F158" s="38"/>
      <c r="H158" s="25"/>
    </row>
    <row r="159" spans="5:8" x14ac:dyDescent="0.3">
      <c r="E159" s="37"/>
      <c r="F159" s="38"/>
      <c r="H159" s="25"/>
    </row>
    <row r="160" spans="5:8" x14ac:dyDescent="0.3">
      <c r="E160" s="37"/>
      <c r="F160" s="38"/>
      <c r="H160" s="25"/>
    </row>
    <row r="161" spans="5:8" x14ac:dyDescent="0.3">
      <c r="E161" s="37"/>
      <c r="F161" s="38"/>
      <c r="H161" s="25"/>
    </row>
    <row r="162" spans="5:8" x14ac:dyDescent="0.3">
      <c r="E162" s="37"/>
      <c r="F162" s="38"/>
      <c r="H162" s="25"/>
    </row>
    <row r="163" spans="5:8" x14ac:dyDescent="0.3">
      <c r="E163" s="37"/>
      <c r="F163" s="38"/>
      <c r="H163" s="25"/>
    </row>
    <row r="164" spans="5:8" x14ac:dyDescent="0.3">
      <c r="E164" s="37"/>
      <c r="F164" s="38"/>
      <c r="H164" s="25"/>
    </row>
    <row r="165" spans="5:8" x14ac:dyDescent="0.3">
      <c r="E165" s="37"/>
      <c r="F165" s="38"/>
      <c r="H165" s="25"/>
    </row>
    <row r="166" spans="5:8" x14ac:dyDescent="0.3">
      <c r="E166" s="37"/>
      <c r="F166" s="38"/>
      <c r="H166" s="25"/>
    </row>
    <row r="167" spans="5:8" x14ac:dyDescent="0.3">
      <c r="E167" s="37"/>
      <c r="F167" s="38"/>
      <c r="H167" s="25"/>
    </row>
    <row r="168" spans="5:8" x14ac:dyDescent="0.3">
      <c r="E168" s="37"/>
      <c r="F168" s="38"/>
      <c r="H168" s="25"/>
    </row>
    <row r="169" spans="5:8" x14ac:dyDescent="0.3">
      <c r="E169" s="37"/>
      <c r="F169" s="38"/>
      <c r="H169" s="25"/>
    </row>
    <row r="170" spans="5:8" x14ac:dyDescent="0.3">
      <c r="E170" s="37"/>
      <c r="F170" s="38"/>
      <c r="H170" s="25"/>
    </row>
    <row r="171" spans="5:8" x14ac:dyDescent="0.3">
      <c r="E171" s="37"/>
      <c r="F171" s="38"/>
      <c r="H171" s="25"/>
    </row>
    <row r="172" spans="5:8" x14ac:dyDescent="0.3">
      <c r="E172" s="37"/>
      <c r="F172" s="38"/>
      <c r="H172" s="25"/>
    </row>
    <row r="173" spans="5:8" x14ac:dyDescent="0.3">
      <c r="E173" s="37"/>
      <c r="F173" s="38"/>
      <c r="H173" s="25"/>
    </row>
    <row r="174" spans="5:8" x14ac:dyDescent="0.3">
      <c r="E174" s="37"/>
      <c r="F174" s="38"/>
      <c r="H174" s="25"/>
    </row>
    <row r="175" spans="5:8" x14ac:dyDescent="0.3">
      <c r="E175" s="37"/>
      <c r="F175" s="38"/>
      <c r="H175" s="25"/>
    </row>
    <row r="176" spans="5:8" x14ac:dyDescent="0.3">
      <c r="E176" s="37"/>
      <c r="F176" s="38"/>
      <c r="H176" s="25"/>
    </row>
    <row r="177" spans="5:8" x14ac:dyDescent="0.3">
      <c r="E177" s="37"/>
      <c r="F177" s="38"/>
      <c r="H177" s="25"/>
    </row>
    <row r="178" spans="5:8" x14ac:dyDescent="0.3">
      <c r="E178" s="37"/>
      <c r="F178" s="38"/>
      <c r="H178" s="25"/>
    </row>
    <row r="179" spans="5:8" x14ac:dyDescent="0.3">
      <c r="E179" s="37"/>
      <c r="F179" s="38"/>
      <c r="H179" s="25"/>
    </row>
    <row r="180" spans="5:8" x14ac:dyDescent="0.3">
      <c r="E180" s="37"/>
      <c r="F180" s="38"/>
      <c r="H180" s="25"/>
    </row>
    <row r="181" spans="5:8" x14ac:dyDescent="0.3">
      <c r="E181" s="37"/>
      <c r="F181" s="38"/>
      <c r="H181" s="25"/>
    </row>
    <row r="182" spans="5:8" x14ac:dyDescent="0.3">
      <c r="E182" s="37"/>
      <c r="F182" s="38"/>
      <c r="H182" s="25"/>
    </row>
    <row r="183" spans="5:8" x14ac:dyDescent="0.3">
      <c r="E183" s="37"/>
      <c r="F183" s="38"/>
      <c r="H183" s="25"/>
    </row>
    <row r="184" spans="5:8" x14ac:dyDescent="0.3">
      <c r="E184" s="37"/>
      <c r="F184" s="38"/>
      <c r="H184" s="25"/>
    </row>
    <row r="185" spans="5:8" x14ac:dyDescent="0.3">
      <c r="E185" s="37"/>
      <c r="F185" s="38"/>
      <c r="H185" s="25"/>
    </row>
    <row r="186" spans="5:8" x14ac:dyDescent="0.3">
      <c r="E186" s="37"/>
      <c r="F186" s="38"/>
      <c r="H186" s="25"/>
    </row>
    <row r="187" spans="5:8" x14ac:dyDescent="0.3">
      <c r="E187" s="37"/>
      <c r="F187" s="38"/>
      <c r="H187" s="25"/>
    </row>
    <row r="188" spans="5:8" x14ac:dyDescent="0.3">
      <c r="E188" s="37"/>
      <c r="F188" s="38"/>
      <c r="H188" s="25"/>
    </row>
    <row r="189" spans="5:8" x14ac:dyDescent="0.3">
      <c r="E189" s="37"/>
      <c r="F189" s="38"/>
      <c r="H189" s="25"/>
    </row>
    <row r="190" spans="5:8" x14ac:dyDescent="0.3">
      <c r="E190" s="37"/>
      <c r="F190" s="38"/>
      <c r="H190" s="25"/>
    </row>
    <row r="191" spans="5:8" x14ac:dyDescent="0.3">
      <c r="E191" s="37"/>
      <c r="F191" s="38"/>
      <c r="H191" s="25"/>
    </row>
    <row r="192" spans="5:8" x14ac:dyDescent="0.3">
      <c r="E192" s="37"/>
      <c r="F192" s="38"/>
      <c r="H192" s="25"/>
    </row>
    <row r="193" spans="5:8" x14ac:dyDescent="0.3">
      <c r="E193" s="37"/>
      <c r="F193" s="38"/>
      <c r="H193" s="25"/>
    </row>
    <row r="194" spans="5:8" x14ac:dyDescent="0.3">
      <c r="E194" s="37"/>
      <c r="F194" s="38"/>
      <c r="H194" s="25"/>
    </row>
    <row r="195" spans="5:8" x14ac:dyDescent="0.3">
      <c r="E195" s="37"/>
      <c r="H195" s="25"/>
    </row>
    <row r="196" spans="5:8" x14ac:dyDescent="0.3">
      <c r="E196" s="37"/>
      <c r="H196" s="25"/>
    </row>
    <row r="197" spans="5:8" x14ac:dyDescent="0.3">
      <c r="E197" s="3"/>
      <c r="H197" s="25"/>
    </row>
    <row r="198" spans="5:8" x14ac:dyDescent="0.3">
      <c r="E198" s="3"/>
      <c r="H198" s="25"/>
    </row>
    <row r="199" spans="5:8" x14ac:dyDescent="0.3">
      <c r="E199" s="3"/>
      <c r="H199" s="25"/>
    </row>
    <row r="200" spans="5:8" x14ac:dyDescent="0.3">
      <c r="E200" s="3"/>
      <c r="H200" s="25"/>
    </row>
    <row r="201" spans="5:8" x14ac:dyDescent="0.3">
      <c r="E201" s="3"/>
    </row>
    <row r="202" spans="5:8" x14ac:dyDescent="0.3">
      <c r="E202" s="3"/>
    </row>
  </sheetData>
  <sheetProtection algorithmName="SHA-512" hashValue="e2pilFOARdDG9ac5uCtir5wFGEWSL/7e75jvSHfyfKLJFX3ueYS97JaEwaU7v4TjIbkMs/LjRXqEjDlhuR4agQ==" saltValue="h6/KFpuJ1pxWQ1d1ZKo+bQ==" spinCount="100000" sheet="1" objects="1" scenarios="1"/>
  <mergeCells count="9">
    <mergeCell ref="A9:H9"/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722D0-492C-4B6B-8D95-B21D8659DC77}">
  <dimension ref="A1:D43"/>
  <sheetViews>
    <sheetView zoomScale="80" zoomScaleNormal="80" workbookViewId="0"/>
  </sheetViews>
  <sheetFormatPr baseColWidth="10" defaultColWidth="11.44140625" defaultRowHeight="14.4" x14ac:dyDescent="0.3"/>
  <cols>
    <col min="1" max="1" width="5" style="50" bestFit="1" customWidth="1"/>
    <col min="2" max="2" width="38.33203125" style="47" bestFit="1" customWidth="1"/>
    <col min="3" max="3" width="25.5546875" style="50" customWidth="1"/>
    <col min="4" max="4" width="12.88671875" style="47" customWidth="1"/>
    <col min="5" max="16384" width="11.44140625" style="47"/>
  </cols>
  <sheetData>
    <row r="1" spans="1:4" ht="28.8" x14ac:dyDescent="0.3">
      <c r="A1" s="45" t="s">
        <v>145</v>
      </c>
      <c r="B1" s="46" t="s">
        <v>146</v>
      </c>
      <c r="C1" s="45" t="s">
        <v>147</v>
      </c>
      <c r="D1" s="45" t="s">
        <v>148</v>
      </c>
    </row>
    <row r="2" spans="1:4" x14ac:dyDescent="0.3">
      <c r="A2" s="48" t="s">
        <v>71</v>
      </c>
      <c r="B2" s="49" t="s">
        <v>72</v>
      </c>
      <c r="C2" s="39"/>
      <c r="D2" s="40">
        <v>207</v>
      </c>
    </row>
    <row r="3" spans="1:4" x14ac:dyDescent="0.3">
      <c r="A3" s="48" t="s">
        <v>73</v>
      </c>
      <c r="B3" s="49" t="s">
        <v>74</v>
      </c>
      <c r="C3" s="39"/>
      <c r="D3" s="40">
        <v>552</v>
      </c>
    </row>
    <row r="4" spans="1:4" x14ac:dyDescent="0.3">
      <c r="A4" s="48" t="s">
        <v>75</v>
      </c>
      <c r="B4" s="49" t="s">
        <v>76</v>
      </c>
      <c r="C4" s="39"/>
      <c r="D4" s="40">
        <v>2760</v>
      </c>
    </row>
    <row r="5" spans="1:4" x14ac:dyDescent="0.3">
      <c r="A5" s="48" t="s">
        <v>77</v>
      </c>
      <c r="B5" s="49" t="s">
        <v>78</v>
      </c>
      <c r="C5" s="39"/>
      <c r="D5" s="40">
        <v>828</v>
      </c>
    </row>
    <row r="6" spans="1:4" x14ac:dyDescent="0.3">
      <c r="A6" s="48" t="s">
        <v>79</v>
      </c>
      <c r="B6" s="49" t="s">
        <v>80</v>
      </c>
      <c r="C6" s="39"/>
      <c r="D6" s="40">
        <v>2070</v>
      </c>
    </row>
    <row r="7" spans="1:4" x14ac:dyDescent="0.3">
      <c r="A7" s="48" t="s">
        <v>81</v>
      </c>
      <c r="B7" s="49" t="s">
        <v>82</v>
      </c>
      <c r="C7" s="39"/>
      <c r="D7" s="40">
        <v>2346</v>
      </c>
    </row>
    <row r="8" spans="1:4" x14ac:dyDescent="0.3">
      <c r="A8" s="48" t="s">
        <v>83</v>
      </c>
      <c r="B8" s="49" t="s">
        <v>84</v>
      </c>
      <c r="C8" s="39"/>
      <c r="D8" s="40">
        <v>1311</v>
      </c>
    </row>
    <row r="9" spans="1:4" x14ac:dyDescent="0.3">
      <c r="A9" s="48" t="s">
        <v>85</v>
      </c>
      <c r="B9" s="49" t="s">
        <v>86</v>
      </c>
      <c r="C9" s="39"/>
      <c r="D9" s="40">
        <v>1035</v>
      </c>
    </row>
    <row r="10" spans="1:4" x14ac:dyDescent="0.3">
      <c r="A10" s="48" t="s">
        <v>87</v>
      </c>
      <c r="B10" s="49" t="s">
        <v>88</v>
      </c>
      <c r="C10" s="39"/>
      <c r="D10" s="40">
        <v>9660</v>
      </c>
    </row>
    <row r="11" spans="1:4" x14ac:dyDescent="0.3">
      <c r="A11" s="48" t="s">
        <v>89</v>
      </c>
      <c r="B11" s="49" t="s">
        <v>90</v>
      </c>
      <c r="C11" s="39"/>
      <c r="D11" s="40">
        <v>621</v>
      </c>
    </row>
    <row r="12" spans="1:4" x14ac:dyDescent="0.3">
      <c r="A12" s="48" t="s">
        <v>91</v>
      </c>
      <c r="B12" s="49" t="s">
        <v>92</v>
      </c>
      <c r="C12" s="39"/>
      <c r="D12" s="40">
        <v>828</v>
      </c>
    </row>
    <row r="13" spans="1:4" x14ac:dyDescent="0.3">
      <c r="A13" s="48" t="s">
        <v>93</v>
      </c>
      <c r="B13" s="49" t="s">
        <v>94</v>
      </c>
      <c r="C13" s="39"/>
      <c r="D13" s="40">
        <v>3450</v>
      </c>
    </row>
    <row r="14" spans="1:4" x14ac:dyDescent="0.3">
      <c r="A14" s="48" t="s">
        <v>95</v>
      </c>
      <c r="B14" s="49" t="s">
        <v>96</v>
      </c>
      <c r="C14" s="39"/>
      <c r="D14" s="40">
        <v>828</v>
      </c>
    </row>
    <row r="15" spans="1:4" x14ac:dyDescent="0.3">
      <c r="A15" s="48" t="s">
        <v>97</v>
      </c>
      <c r="B15" s="49" t="s">
        <v>98</v>
      </c>
      <c r="C15" s="39"/>
      <c r="D15" s="40">
        <v>414</v>
      </c>
    </row>
    <row r="16" spans="1:4" x14ac:dyDescent="0.3">
      <c r="A16" s="48" t="s">
        <v>99</v>
      </c>
      <c r="B16" s="49" t="s">
        <v>100</v>
      </c>
      <c r="C16" s="39"/>
      <c r="D16" s="40">
        <v>1242</v>
      </c>
    </row>
    <row r="17" spans="1:4" x14ac:dyDescent="0.3">
      <c r="A17" s="48" t="s">
        <v>101</v>
      </c>
      <c r="B17" s="49" t="s">
        <v>102</v>
      </c>
      <c r="C17" s="39"/>
      <c r="D17" s="40">
        <v>2070</v>
      </c>
    </row>
    <row r="18" spans="1:4" x14ac:dyDescent="0.3">
      <c r="A18" s="48" t="s">
        <v>103</v>
      </c>
      <c r="B18" s="49" t="s">
        <v>104</v>
      </c>
      <c r="C18" s="39"/>
      <c r="D18" s="40">
        <v>1173</v>
      </c>
    </row>
    <row r="19" spans="1:4" x14ac:dyDescent="0.3">
      <c r="A19" s="48" t="s">
        <v>105</v>
      </c>
      <c r="B19" s="49" t="s">
        <v>149</v>
      </c>
      <c r="C19" s="39"/>
      <c r="D19" s="40">
        <v>4968</v>
      </c>
    </row>
    <row r="20" spans="1:4" x14ac:dyDescent="0.3">
      <c r="A20" s="48" t="s">
        <v>107</v>
      </c>
      <c r="B20" s="49" t="s">
        <v>150</v>
      </c>
      <c r="C20" s="39"/>
      <c r="D20" s="40">
        <v>4968</v>
      </c>
    </row>
    <row r="21" spans="1:4" x14ac:dyDescent="0.3">
      <c r="A21" s="48" t="s">
        <v>109</v>
      </c>
      <c r="B21" s="49" t="s">
        <v>110</v>
      </c>
      <c r="C21" s="39"/>
      <c r="D21" s="40">
        <v>2070</v>
      </c>
    </row>
    <row r="22" spans="1:4" x14ac:dyDescent="0.3">
      <c r="A22" s="48" t="s">
        <v>111</v>
      </c>
      <c r="B22" s="49" t="s">
        <v>112</v>
      </c>
      <c r="C22" s="39"/>
      <c r="D22" s="40">
        <v>414</v>
      </c>
    </row>
    <row r="23" spans="1:4" x14ac:dyDescent="0.3">
      <c r="A23" s="48" t="s">
        <v>113</v>
      </c>
      <c r="B23" s="49" t="s">
        <v>114</v>
      </c>
      <c r="C23" s="39"/>
      <c r="D23" s="40">
        <v>3450</v>
      </c>
    </row>
    <row r="24" spans="1:4" x14ac:dyDescent="0.3">
      <c r="A24" s="48" t="s">
        <v>115</v>
      </c>
      <c r="B24" s="49" t="s">
        <v>116</v>
      </c>
      <c r="C24" s="39"/>
      <c r="D24" s="40">
        <v>2070</v>
      </c>
    </row>
    <row r="25" spans="1:4" x14ac:dyDescent="0.3">
      <c r="A25" s="48" t="s">
        <v>117</v>
      </c>
      <c r="B25" s="49" t="s">
        <v>118</v>
      </c>
      <c r="C25" s="39"/>
      <c r="D25" s="40">
        <v>41.4</v>
      </c>
    </row>
    <row r="26" spans="1:4" x14ac:dyDescent="0.3">
      <c r="A26" s="48" t="s">
        <v>119</v>
      </c>
      <c r="B26" s="49" t="s">
        <v>120</v>
      </c>
      <c r="C26" s="39"/>
      <c r="D26" s="40">
        <v>897</v>
      </c>
    </row>
    <row r="27" spans="1:4" x14ac:dyDescent="0.3">
      <c r="A27" s="48" t="s">
        <v>121</v>
      </c>
      <c r="B27" s="49" t="s">
        <v>122</v>
      </c>
      <c r="C27" s="39"/>
      <c r="D27" s="40">
        <v>828</v>
      </c>
    </row>
    <row r="28" spans="1:4" x14ac:dyDescent="0.3">
      <c r="A28" s="48" t="s">
        <v>123</v>
      </c>
      <c r="B28" s="49" t="s">
        <v>124</v>
      </c>
      <c r="C28" s="39"/>
      <c r="D28" s="40">
        <v>828</v>
      </c>
    </row>
    <row r="29" spans="1:4" x14ac:dyDescent="0.3">
      <c r="A29" s="48" t="s">
        <v>125</v>
      </c>
      <c r="B29" s="49" t="s">
        <v>126</v>
      </c>
      <c r="C29" s="39"/>
      <c r="D29" s="40">
        <v>2070</v>
      </c>
    </row>
    <row r="30" spans="1:4" x14ac:dyDescent="0.3">
      <c r="A30" s="48" t="s">
        <v>127</v>
      </c>
      <c r="B30" s="49" t="s">
        <v>128</v>
      </c>
      <c r="C30" s="39"/>
      <c r="D30" s="40">
        <v>207</v>
      </c>
    </row>
    <row r="31" spans="1:4" x14ac:dyDescent="0.3">
      <c r="A31" s="48" t="s">
        <v>129</v>
      </c>
      <c r="B31" s="49" t="s">
        <v>130</v>
      </c>
      <c r="C31" s="39"/>
      <c r="D31" s="40">
        <v>414</v>
      </c>
    </row>
    <row r="32" spans="1:4" x14ac:dyDescent="0.3">
      <c r="A32" s="48" t="s">
        <v>131</v>
      </c>
      <c r="B32" s="49" t="s">
        <v>132</v>
      </c>
      <c r="C32" s="39"/>
      <c r="D32" s="40">
        <v>82.8</v>
      </c>
    </row>
    <row r="33" spans="1:4" x14ac:dyDescent="0.3">
      <c r="A33" s="48" t="s">
        <v>133</v>
      </c>
      <c r="B33" s="49" t="s">
        <v>134</v>
      </c>
      <c r="C33" s="39"/>
      <c r="D33" s="40">
        <v>82.8</v>
      </c>
    </row>
    <row r="34" spans="1:4" x14ac:dyDescent="0.3">
      <c r="A34" s="48" t="s">
        <v>135</v>
      </c>
      <c r="B34" s="49" t="s">
        <v>136</v>
      </c>
      <c r="C34" s="39"/>
      <c r="D34" s="40">
        <v>414</v>
      </c>
    </row>
    <row r="35" spans="1:4" x14ac:dyDescent="0.3">
      <c r="A35" s="48" t="s">
        <v>137</v>
      </c>
      <c r="B35" s="49" t="s">
        <v>138</v>
      </c>
      <c r="C35" s="39"/>
      <c r="D35" s="40">
        <v>136.62</v>
      </c>
    </row>
    <row r="36" spans="1:4" x14ac:dyDescent="0.3">
      <c r="A36" s="48" t="s">
        <v>139</v>
      </c>
      <c r="B36" s="49" t="s">
        <v>140</v>
      </c>
      <c r="C36" s="39"/>
      <c r="D36" s="40">
        <v>248.4</v>
      </c>
    </row>
    <row r="37" spans="1:4" x14ac:dyDescent="0.3">
      <c r="A37" s="48" t="s">
        <v>141</v>
      </c>
      <c r="B37" s="49" t="s">
        <v>142</v>
      </c>
      <c r="C37" s="39"/>
      <c r="D37" s="40">
        <v>82.8</v>
      </c>
    </row>
    <row r="38" spans="1:4" x14ac:dyDescent="0.3">
      <c r="A38" s="48" t="s">
        <v>143</v>
      </c>
      <c r="B38" s="49" t="s">
        <v>144</v>
      </c>
      <c r="C38" s="39"/>
      <c r="D38" s="40">
        <v>828</v>
      </c>
    </row>
    <row r="40" spans="1:4" x14ac:dyDescent="0.3">
      <c r="B40" s="47" t="s">
        <v>153</v>
      </c>
      <c r="C40" s="41">
        <f>SUM(C2:C38)</f>
        <v>0</v>
      </c>
      <c r="D40" s="42">
        <f>SUM(D2:D38)</f>
        <v>56495.820000000014</v>
      </c>
    </row>
    <row r="42" spans="1:4" ht="14.4" customHeight="1" x14ac:dyDescent="0.3">
      <c r="A42" s="64" t="s">
        <v>152</v>
      </c>
      <c r="B42" s="64"/>
      <c r="C42" s="64"/>
      <c r="D42" s="64"/>
    </row>
    <row r="43" spans="1:4" x14ac:dyDescent="0.3">
      <c r="A43" s="51"/>
      <c r="B43" s="51"/>
      <c r="C43" s="51"/>
      <c r="D43" s="51"/>
    </row>
  </sheetData>
  <sheetProtection algorithmName="SHA-512" hashValue="bibOUlMhZEn+eJ33Es3zqqTo+06EBkcwCZdt7dqGqk0PSSmwpTHMoMe0Vi8DKxwuyQkh2Ed+7ZDtf5UB02bq1g==" saltValue="hv0QTW+DgeUCX/DbWvqIcg==" spinCount="100000" sheet="1" objects="1" scenarios="1"/>
  <mergeCells count="1">
    <mergeCell ref="A42:D4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73C49-D42D-437F-93B1-21D41FA050C5}">
  <sheetPr>
    <pageSetUpPr fitToPage="1"/>
  </sheetPr>
  <dimension ref="A1:I202"/>
  <sheetViews>
    <sheetView topLeftCell="A32" zoomScale="80" zoomScaleNormal="80" workbookViewId="0">
      <selection activeCell="A2" sqref="A2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44.33203125" bestFit="1" customWidth="1"/>
    <col min="4" max="4" width="18.6640625" customWidth="1"/>
    <col min="5" max="5" width="27.6640625" style="2" customWidth="1"/>
    <col min="6" max="6" width="18" style="2" bestFit="1" customWidth="1"/>
    <col min="7" max="7" width="22.5546875" style="3" customWidth="1"/>
    <col min="8" max="8" width="19.6640625" bestFit="1" customWidth="1"/>
    <col min="9" max="9" width="18.6640625" style="2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1" t="s">
        <v>0</v>
      </c>
      <c r="H1" s="1" t="s">
        <v>1</v>
      </c>
    </row>
    <row r="2" spans="1:9" ht="15" thickBot="1" x14ac:dyDescent="0.35">
      <c r="A2" s="4" t="s">
        <v>2</v>
      </c>
      <c r="B2" s="5">
        <v>1</v>
      </c>
    </row>
    <row r="3" spans="1:9" ht="15" customHeight="1" thickBot="1" x14ac:dyDescent="0.35">
      <c r="A3" s="55" t="s">
        <v>3</v>
      </c>
      <c r="B3" s="56"/>
      <c r="C3" s="57"/>
      <c r="D3" s="6">
        <f>ROUND(D6-D5-D4,2)</f>
        <v>27042.61</v>
      </c>
      <c r="E3" s="55" t="s">
        <v>4</v>
      </c>
      <c r="F3" s="56"/>
      <c r="G3" s="57"/>
      <c r="H3" s="6">
        <f>ROUND(H6-H5-H4,2)</f>
        <v>0</v>
      </c>
    </row>
    <row r="4" spans="1:9" ht="15" customHeight="1" thickBot="1" x14ac:dyDescent="0.35">
      <c r="A4" s="7" t="s">
        <v>5</v>
      </c>
      <c r="B4" s="8">
        <v>0.06</v>
      </c>
      <c r="C4" s="9" t="s">
        <v>6</v>
      </c>
      <c r="D4" s="10">
        <f>ROUND((D6/(1+B5+B4))*B4,2)</f>
        <v>1622.56</v>
      </c>
      <c r="E4" s="11" t="s">
        <v>7</v>
      </c>
      <c r="F4" s="12">
        <f>OFERTA!F4</f>
        <v>0</v>
      </c>
      <c r="G4" s="9" t="s">
        <v>6</v>
      </c>
      <c r="H4" s="10">
        <f>ROUND((H6/(1+F5+F4))*F4,2)</f>
        <v>0</v>
      </c>
    </row>
    <row r="5" spans="1:9" ht="15" thickBot="1" x14ac:dyDescent="0.35">
      <c r="A5" s="7" t="s">
        <v>8</v>
      </c>
      <c r="B5" s="8">
        <v>0.09</v>
      </c>
      <c r="C5" s="9" t="s">
        <v>9</v>
      </c>
      <c r="D5" s="10">
        <f>ROUND((D6/(1+B4+B5))*B5,2)</f>
        <v>2433.83</v>
      </c>
      <c r="E5" s="11" t="s">
        <v>10</v>
      </c>
      <c r="F5" s="12">
        <f>OFERTA!F5</f>
        <v>0</v>
      </c>
      <c r="G5" s="9" t="s">
        <v>9</v>
      </c>
      <c r="H5" s="10">
        <f>ROUND((H6/(1+F5+F4))*F5,2)</f>
        <v>0</v>
      </c>
    </row>
    <row r="6" spans="1:9" ht="15" thickBot="1" x14ac:dyDescent="0.35">
      <c r="A6" s="58" t="s">
        <v>11</v>
      </c>
      <c r="B6" s="59"/>
      <c r="C6" s="60"/>
      <c r="D6" s="6">
        <f>SUM(G:G)</f>
        <v>31099</v>
      </c>
      <c r="E6" s="58" t="s">
        <v>12</v>
      </c>
      <c r="F6" s="59"/>
      <c r="G6" s="60"/>
      <c r="H6" s="10">
        <f>SUM(I:I)</f>
        <v>0</v>
      </c>
    </row>
    <row r="7" spans="1:9" ht="15" thickBot="1" x14ac:dyDescent="0.35">
      <c r="A7" s="13" t="s">
        <v>13</v>
      </c>
      <c r="B7" s="14">
        <v>0.21</v>
      </c>
      <c r="C7" s="9" t="s">
        <v>14</v>
      </c>
      <c r="D7" s="10">
        <f>ROUND($D$6*B7,2)</f>
        <v>6530.79</v>
      </c>
      <c r="E7" s="15" t="s">
        <v>13</v>
      </c>
      <c r="F7" s="16">
        <f>B7</f>
        <v>0.21</v>
      </c>
      <c r="G7" s="9" t="s">
        <v>14</v>
      </c>
      <c r="H7" s="10">
        <f>ROUND($H$6*F7,2)</f>
        <v>0</v>
      </c>
    </row>
    <row r="8" spans="1:9" ht="15" thickBot="1" x14ac:dyDescent="0.35">
      <c r="A8" s="61" t="s">
        <v>15</v>
      </c>
      <c r="B8" s="62"/>
      <c r="C8" s="63"/>
      <c r="D8" s="17">
        <f>SUM(D6:D7)</f>
        <v>37629.79</v>
      </c>
      <c r="E8" s="61" t="s">
        <v>16</v>
      </c>
      <c r="F8" s="62"/>
      <c r="G8" s="63"/>
      <c r="H8" s="17">
        <f>SUM(H6:H7)</f>
        <v>0</v>
      </c>
    </row>
    <row r="9" spans="1:9" ht="63" customHeight="1" thickBot="1" x14ac:dyDescent="0.35">
      <c r="A9" s="52" t="s">
        <v>17</v>
      </c>
      <c r="B9" s="52"/>
      <c r="C9" s="52"/>
      <c r="D9" s="52"/>
      <c r="E9" s="52"/>
      <c r="F9" s="52"/>
      <c r="G9" s="52"/>
      <c r="H9" s="52"/>
    </row>
    <row r="10" spans="1:9" ht="15" thickBot="1" x14ac:dyDescent="0.35">
      <c r="A10" s="18"/>
      <c r="F10" s="53" t="s">
        <v>18</v>
      </c>
      <c r="G10" s="54"/>
      <c r="H10" s="53" t="s">
        <v>19</v>
      </c>
      <c r="I10" s="54"/>
    </row>
    <row r="11" spans="1:9" x14ac:dyDescent="0.3">
      <c r="A11" s="19" t="s">
        <v>20</v>
      </c>
      <c r="B11" s="19" t="s">
        <v>21</v>
      </c>
      <c r="C11" s="19" t="s">
        <v>22</v>
      </c>
      <c r="D11" s="19" t="s">
        <v>23</v>
      </c>
      <c r="E11" s="20" t="s">
        <v>24</v>
      </c>
      <c r="F11" s="20" t="s">
        <v>25</v>
      </c>
      <c r="G11" s="19" t="s">
        <v>26</v>
      </c>
      <c r="H11" s="19" t="s">
        <v>27</v>
      </c>
      <c r="I11" s="19" t="s">
        <v>28</v>
      </c>
    </row>
    <row r="12" spans="1:9" s="26" customFormat="1" ht="28.8" x14ac:dyDescent="0.3">
      <c r="A12" s="21" t="s">
        <v>29</v>
      </c>
      <c r="B12" s="21" t="s">
        <v>30</v>
      </c>
      <c r="C12" s="22" t="s">
        <v>31</v>
      </c>
      <c r="D12" s="21"/>
      <c r="E12" s="23"/>
      <c r="F12" s="24"/>
      <c r="G12" s="3"/>
      <c r="H12" s="25"/>
      <c r="I12" s="2"/>
    </row>
    <row r="13" spans="1:9" s="26" customFormat="1" x14ac:dyDescent="0.3">
      <c r="A13" s="21" t="s">
        <v>32</v>
      </c>
      <c r="B13" s="21" t="s">
        <v>33</v>
      </c>
      <c r="C13" s="22" t="s">
        <v>34</v>
      </c>
      <c r="D13" s="21"/>
      <c r="E13" s="23"/>
      <c r="F13" s="23"/>
      <c r="G13" s="3"/>
      <c r="H13" s="25"/>
      <c r="I13" s="2"/>
    </row>
    <row r="14" spans="1:9" ht="28.8" x14ac:dyDescent="0.3">
      <c r="A14" s="27"/>
      <c r="B14" s="27" t="s">
        <v>35</v>
      </c>
      <c r="C14" s="28" t="s">
        <v>36</v>
      </c>
      <c r="D14" s="29" t="s">
        <v>37</v>
      </c>
      <c r="E14" s="2">
        <v>4</v>
      </c>
      <c r="F14" s="30">
        <v>2070</v>
      </c>
      <c r="G14" s="31">
        <f>ROUND(E14*F14,2)</f>
        <v>8280</v>
      </c>
      <c r="H14" s="32">
        <f>OFERTA!H14</f>
        <v>0</v>
      </c>
      <c r="I14" s="33">
        <f>ROUND(E14*H14,2)</f>
        <v>0</v>
      </c>
    </row>
    <row r="15" spans="1:9" ht="43.2" x14ac:dyDescent="0.3">
      <c r="B15" s="27" t="s">
        <v>38</v>
      </c>
      <c r="C15" s="28" t="s">
        <v>39</v>
      </c>
      <c r="D15" s="29" t="s">
        <v>37</v>
      </c>
      <c r="E15" s="2">
        <v>4</v>
      </c>
      <c r="F15" s="30">
        <v>1139</v>
      </c>
      <c r="G15" s="31">
        <f t="shared" ref="G15:G66" si="0">ROUND(E15*F15,2)</f>
        <v>4556</v>
      </c>
      <c r="H15" s="32">
        <f>OFERTA!H15</f>
        <v>0</v>
      </c>
      <c r="I15" s="33">
        <f t="shared" ref="I15:I66" si="1">ROUND(E15*H15,2)</f>
        <v>0</v>
      </c>
    </row>
    <row r="16" spans="1:9" ht="28.8" x14ac:dyDescent="0.3">
      <c r="B16" s="27" t="s">
        <v>40</v>
      </c>
      <c r="C16" s="28" t="s">
        <v>41</v>
      </c>
      <c r="D16" s="29" t="s">
        <v>37</v>
      </c>
      <c r="E16" s="2">
        <v>2</v>
      </c>
      <c r="F16" s="30">
        <v>345</v>
      </c>
      <c r="G16" s="31">
        <f t="shared" si="0"/>
        <v>690</v>
      </c>
      <c r="H16" s="32">
        <f>OFERTA!H16</f>
        <v>0</v>
      </c>
      <c r="I16" s="33">
        <f t="shared" si="1"/>
        <v>0</v>
      </c>
    </row>
    <row r="17" spans="1:9" ht="28.8" x14ac:dyDescent="0.3">
      <c r="B17" s="27" t="s">
        <v>42</v>
      </c>
      <c r="C17" s="28" t="s">
        <v>43</v>
      </c>
      <c r="D17" s="29" t="s">
        <v>37</v>
      </c>
      <c r="E17" s="2">
        <v>2</v>
      </c>
      <c r="F17" s="30">
        <v>403</v>
      </c>
      <c r="G17" s="31">
        <f t="shared" si="0"/>
        <v>806</v>
      </c>
      <c r="H17" s="32">
        <f>OFERTA!H17</f>
        <v>0</v>
      </c>
      <c r="I17" s="33">
        <f t="shared" si="1"/>
        <v>0</v>
      </c>
    </row>
    <row r="18" spans="1:9" x14ac:dyDescent="0.3">
      <c r="B18" s="27" t="s">
        <v>44</v>
      </c>
      <c r="C18" s="28" t="s">
        <v>45</v>
      </c>
      <c r="D18" s="29" t="s">
        <v>37</v>
      </c>
      <c r="E18" s="2">
        <v>2</v>
      </c>
      <c r="F18" s="30">
        <v>109</v>
      </c>
      <c r="G18" s="31">
        <f t="shared" si="0"/>
        <v>218</v>
      </c>
      <c r="H18" s="32">
        <f>OFERTA!H18</f>
        <v>0</v>
      </c>
      <c r="I18" s="33">
        <f t="shared" si="1"/>
        <v>0</v>
      </c>
    </row>
    <row r="19" spans="1:9" ht="28.8" x14ac:dyDescent="0.3">
      <c r="B19" s="27" t="s">
        <v>46</v>
      </c>
      <c r="C19" s="28" t="s">
        <v>47</v>
      </c>
      <c r="D19" s="29" t="s">
        <v>37</v>
      </c>
      <c r="E19" s="2">
        <v>1</v>
      </c>
      <c r="F19" s="30">
        <v>83</v>
      </c>
      <c r="G19" s="31">
        <f t="shared" si="0"/>
        <v>83</v>
      </c>
      <c r="H19" s="32">
        <f>OFERTA!H19</f>
        <v>0</v>
      </c>
      <c r="I19" s="33">
        <f t="shared" si="1"/>
        <v>0</v>
      </c>
    </row>
    <row r="20" spans="1:9" ht="28.8" x14ac:dyDescent="0.3">
      <c r="B20" s="27" t="s">
        <v>48</v>
      </c>
      <c r="C20" s="28" t="s">
        <v>49</v>
      </c>
      <c r="D20" s="29" t="s">
        <v>37</v>
      </c>
      <c r="E20" s="2">
        <v>1</v>
      </c>
      <c r="F20" s="30">
        <v>207</v>
      </c>
      <c r="G20" s="31">
        <f t="shared" si="0"/>
        <v>207</v>
      </c>
      <c r="H20" s="32">
        <f>OFERTA!H20</f>
        <v>0</v>
      </c>
      <c r="I20" s="33">
        <f t="shared" si="1"/>
        <v>0</v>
      </c>
    </row>
    <row r="21" spans="1:9" ht="28.8" x14ac:dyDescent="0.3">
      <c r="B21" s="27" t="s">
        <v>50</v>
      </c>
      <c r="C21" s="28" t="s">
        <v>51</v>
      </c>
      <c r="D21" s="29" t="s">
        <v>37</v>
      </c>
      <c r="E21" s="2">
        <v>1</v>
      </c>
      <c r="F21" s="30">
        <v>207</v>
      </c>
      <c r="G21" s="31">
        <f t="shared" si="0"/>
        <v>207</v>
      </c>
      <c r="H21" s="32">
        <f>OFERTA!H21</f>
        <v>0</v>
      </c>
      <c r="I21" s="33">
        <f t="shared" si="1"/>
        <v>0</v>
      </c>
    </row>
    <row r="22" spans="1:9" ht="28.8" x14ac:dyDescent="0.3">
      <c r="B22" s="27" t="s">
        <v>52</v>
      </c>
      <c r="C22" s="28" t="s">
        <v>53</v>
      </c>
      <c r="D22" s="29" t="s">
        <v>37</v>
      </c>
      <c r="E22" s="2">
        <v>2</v>
      </c>
      <c r="F22" s="30">
        <v>1104</v>
      </c>
      <c r="G22" s="31">
        <f t="shared" si="0"/>
        <v>2208</v>
      </c>
      <c r="H22" s="32">
        <f>OFERTA!H22</f>
        <v>0</v>
      </c>
      <c r="I22" s="33">
        <f t="shared" si="1"/>
        <v>0</v>
      </c>
    </row>
    <row r="23" spans="1:9" ht="28.8" x14ac:dyDescent="0.3">
      <c r="B23" s="27" t="s">
        <v>54</v>
      </c>
      <c r="C23" s="28" t="s">
        <v>55</v>
      </c>
      <c r="D23" s="29" t="s">
        <v>37</v>
      </c>
      <c r="E23" s="2">
        <v>2</v>
      </c>
      <c r="F23" s="30">
        <v>500</v>
      </c>
      <c r="G23" s="31">
        <f t="shared" si="0"/>
        <v>1000</v>
      </c>
      <c r="H23" s="32">
        <f>OFERTA!H23</f>
        <v>0</v>
      </c>
      <c r="I23" s="33">
        <f t="shared" si="1"/>
        <v>0</v>
      </c>
    </row>
    <row r="24" spans="1:9" ht="28.8" x14ac:dyDescent="0.3">
      <c r="B24" s="27" t="s">
        <v>56</v>
      </c>
      <c r="C24" s="28" t="s">
        <v>57</v>
      </c>
      <c r="D24" s="29" t="s">
        <v>37</v>
      </c>
      <c r="E24" s="2">
        <v>8</v>
      </c>
      <c r="F24" s="30">
        <v>63</v>
      </c>
      <c r="G24" s="31">
        <f t="shared" si="0"/>
        <v>504</v>
      </c>
      <c r="H24" s="32">
        <f>OFERTA!H24</f>
        <v>0</v>
      </c>
      <c r="I24" s="33">
        <f t="shared" si="1"/>
        <v>0</v>
      </c>
    </row>
    <row r="25" spans="1:9" ht="28.8" x14ac:dyDescent="0.3">
      <c r="B25" s="27" t="s">
        <v>58</v>
      </c>
      <c r="C25" s="28" t="s">
        <v>59</v>
      </c>
      <c r="D25" s="29" t="s">
        <v>37</v>
      </c>
      <c r="E25" s="2">
        <v>8</v>
      </c>
      <c r="F25" s="30">
        <v>230</v>
      </c>
      <c r="G25" s="31">
        <f t="shared" si="0"/>
        <v>1840</v>
      </c>
      <c r="H25" s="32">
        <f>OFERTA!H25</f>
        <v>0</v>
      </c>
      <c r="I25" s="33">
        <f t="shared" si="1"/>
        <v>0</v>
      </c>
    </row>
    <row r="26" spans="1:9" x14ac:dyDescent="0.3">
      <c r="B26" s="27" t="s">
        <v>60</v>
      </c>
      <c r="C26" t="s">
        <v>61</v>
      </c>
      <c r="D26" s="29" t="s">
        <v>37</v>
      </c>
      <c r="E26" s="2">
        <v>100</v>
      </c>
      <c r="F26" s="30">
        <v>10</v>
      </c>
      <c r="G26" s="31">
        <f t="shared" si="0"/>
        <v>1000</v>
      </c>
      <c r="H26" s="32">
        <f>OFERTA!H26</f>
        <v>0</v>
      </c>
      <c r="I26" s="33">
        <f t="shared" si="1"/>
        <v>0</v>
      </c>
    </row>
    <row r="27" spans="1:9" s="26" customFormat="1" x14ac:dyDescent="0.3">
      <c r="A27" s="21" t="s">
        <v>62</v>
      </c>
      <c r="B27" s="21" t="s">
        <v>63</v>
      </c>
      <c r="C27" s="26" t="s">
        <v>64</v>
      </c>
      <c r="D27" s="34"/>
      <c r="E27" s="35"/>
      <c r="F27" s="36"/>
      <c r="G27" s="3"/>
      <c r="H27" s="25"/>
      <c r="I27" s="2"/>
    </row>
    <row r="28" spans="1:9" x14ac:dyDescent="0.3">
      <c r="B28" t="s">
        <v>65</v>
      </c>
      <c r="C28" t="s">
        <v>66</v>
      </c>
      <c r="D28" s="29" t="s">
        <v>67</v>
      </c>
      <c r="E28" s="2">
        <v>100</v>
      </c>
      <c r="F28" s="30">
        <v>95</v>
      </c>
      <c r="G28" s="31">
        <f t="shared" si="0"/>
        <v>9500</v>
      </c>
      <c r="H28" s="32">
        <f>OFERTA!H28</f>
        <v>0</v>
      </c>
      <c r="I28" s="33">
        <f t="shared" si="1"/>
        <v>0</v>
      </c>
    </row>
    <row r="29" spans="1:9" s="26" customFormat="1" x14ac:dyDescent="0.3">
      <c r="A29" s="21" t="s">
        <v>68</v>
      </c>
      <c r="B29" s="26" t="s">
        <v>69</v>
      </c>
      <c r="C29" s="26" t="s">
        <v>70</v>
      </c>
      <c r="D29" s="34"/>
      <c r="E29" s="35"/>
      <c r="F29" s="36"/>
      <c r="G29" s="3"/>
      <c r="H29" s="25"/>
      <c r="I29" s="2"/>
    </row>
    <row r="30" spans="1:9" x14ac:dyDescent="0.3">
      <c r="B30" t="s">
        <v>71</v>
      </c>
      <c r="C30" t="s">
        <v>72</v>
      </c>
      <c r="D30" s="29" t="s">
        <v>37</v>
      </c>
      <c r="E30" s="2">
        <v>0</v>
      </c>
      <c r="F30" s="30">
        <v>207</v>
      </c>
      <c r="G30" s="31">
        <f t="shared" si="0"/>
        <v>0</v>
      </c>
      <c r="H30" s="32">
        <f>'ACTUACIONES AVERIA'!C2</f>
        <v>0</v>
      </c>
      <c r="I30" s="33">
        <f t="shared" si="1"/>
        <v>0</v>
      </c>
    </row>
    <row r="31" spans="1:9" x14ac:dyDescent="0.3">
      <c r="B31" t="s">
        <v>73</v>
      </c>
      <c r="C31" t="s">
        <v>74</v>
      </c>
      <c r="D31" s="29" t="s">
        <v>37</v>
      </c>
      <c r="E31" s="2">
        <v>0</v>
      </c>
      <c r="F31" s="30">
        <v>552</v>
      </c>
      <c r="G31" s="31">
        <f t="shared" si="0"/>
        <v>0</v>
      </c>
      <c r="H31" s="32">
        <f>'ACTUACIONES AVERIA'!C3</f>
        <v>0</v>
      </c>
      <c r="I31" s="33">
        <f t="shared" si="1"/>
        <v>0</v>
      </c>
    </row>
    <row r="32" spans="1:9" x14ac:dyDescent="0.3">
      <c r="B32" t="s">
        <v>75</v>
      </c>
      <c r="C32" t="s">
        <v>76</v>
      </c>
      <c r="D32" s="29" t="s">
        <v>37</v>
      </c>
      <c r="E32" s="2">
        <v>0</v>
      </c>
      <c r="F32" s="30">
        <v>2760</v>
      </c>
      <c r="G32" s="31">
        <f t="shared" si="0"/>
        <v>0</v>
      </c>
      <c r="H32" s="32">
        <f>'ACTUACIONES AVERIA'!C4</f>
        <v>0</v>
      </c>
      <c r="I32" s="33">
        <f t="shared" si="1"/>
        <v>0</v>
      </c>
    </row>
    <row r="33" spans="2:9" x14ac:dyDescent="0.3">
      <c r="B33" t="s">
        <v>77</v>
      </c>
      <c r="C33" t="s">
        <v>78</v>
      </c>
      <c r="D33" s="29" t="s">
        <v>37</v>
      </c>
      <c r="E33" s="2">
        <v>0</v>
      </c>
      <c r="F33" s="30">
        <v>828</v>
      </c>
      <c r="G33" s="31">
        <f t="shared" si="0"/>
        <v>0</v>
      </c>
      <c r="H33" s="32">
        <f>'ACTUACIONES AVERIA'!C5</f>
        <v>0</v>
      </c>
      <c r="I33" s="33">
        <f t="shared" si="1"/>
        <v>0</v>
      </c>
    </row>
    <row r="34" spans="2:9" x14ac:dyDescent="0.3">
      <c r="B34" t="s">
        <v>79</v>
      </c>
      <c r="C34" t="s">
        <v>80</v>
      </c>
      <c r="D34" s="29" t="s">
        <v>37</v>
      </c>
      <c r="E34" s="2">
        <v>0</v>
      </c>
      <c r="F34" s="30">
        <v>2070</v>
      </c>
      <c r="G34" s="31">
        <f t="shared" si="0"/>
        <v>0</v>
      </c>
      <c r="H34" s="32">
        <f>'ACTUACIONES AVERIA'!C6</f>
        <v>0</v>
      </c>
      <c r="I34" s="33">
        <f t="shared" si="1"/>
        <v>0</v>
      </c>
    </row>
    <row r="35" spans="2:9" x14ac:dyDescent="0.3">
      <c r="B35" t="s">
        <v>81</v>
      </c>
      <c r="C35" t="s">
        <v>82</v>
      </c>
      <c r="D35" s="29" t="s">
        <v>37</v>
      </c>
      <c r="E35" s="2">
        <v>0</v>
      </c>
      <c r="F35" s="30">
        <v>2346</v>
      </c>
      <c r="G35" s="31">
        <f t="shared" si="0"/>
        <v>0</v>
      </c>
      <c r="H35" s="32">
        <f>'ACTUACIONES AVERIA'!C7</f>
        <v>0</v>
      </c>
      <c r="I35" s="33">
        <f t="shared" si="1"/>
        <v>0</v>
      </c>
    </row>
    <row r="36" spans="2:9" x14ac:dyDescent="0.3">
      <c r="B36" t="s">
        <v>83</v>
      </c>
      <c r="C36" t="s">
        <v>84</v>
      </c>
      <c r="D36" s="29" t="s">
        <v>37</v>
      </c>
      <c r="E36" s="2">
        <v>0</v>
      </c>
      <c r="F36" s="30">
        <v>1311</v>
      </c>
      <c r="G36" s="31">
        <f t="shared" si="0"/>
        <v>0</v>
      </c>
      <c r="H36" s="32">
        <f>'ACTUACIONES AVERIA'!C8</f>
        <v>0</v>
      </c>
      <c r="I36" s="33">
        <f t="shared" si="1"/>
        <v>0</v>
      </c>
    </row>
    <row r="37" spans="2:9" x14ac:dyDescent="0.3">
      <c r="B37" t="s">
        <v>85</v>
      </c>
      <c r="C37" t="s">
        <v>86</v>
      </c>
      <c r="D37" s="29" t="s">
        <v>37</v>
      </c>
      <c r="E37" s="2">
        <v>0</v>
      </c>
      <c r="F37" s="30">
        <v>1035</v>
      </c>
      <c r="G37" s="31">
        <f t="shared" si="0"/>
        <v>0</v>
      </c>
      <c r="H37" s="32">
        <f>'ACTUACIONES AVERIA'!C9</f>
        <v>0</v>
      </c>
      <c r="I37" s="33">
        <f t="shared" si="1"/>
        <v>0</v>
      </c>
    </row>
    <row r="38" spans="2:9" x14ac:dyDescent="0.3">
      <c r="B38" t="s">
        <v>87</v>
      </c>
      <c r="C38" t="s">
        <v>88</v>
      </c>
      <c r="D38" s="29" t="s">
        <v>37</v>
      </c>
      <c r="E38" s="2">
        <v>0</v>
      </c>
      <c r="F38" s="30">
        <v>9660</v>
      </c>
      <c r="G38" s="31">
        <f t="shared" si="0"/>
        <v>0</v>
      </c>
      <c r="H38" s="32">
        <f>'ACTUACIONES AVERIA'!C10</f>
        <v>0</v>
      </c>
      <c r="I38" s="33">
        <f t="shared" si="1"/>
        <v>0</v>
      </c>
    </row>
    <row r="39" spans="2:9" x14ac:dyDescent="0.3">
      <c r="B39" t="s">
        <v>89</v>
      </c>
      <c r="C39" t="s">
        <v>90</v>
      </c>
      <c r="D39" s="29" t="s">
        <v>37</v>
      </c>
      <c r="E39" s="2">
        <v>0</v>
      </c>
      <c r="F39" s="30">
        <v>621</v>
      </c>
      <c r="G39" s="31">
        <f t="shared" si="0"/>
        <v>0</v>
      </c>
      <c r="H39" s="32">
        <f>'ACTUACIONES AVERIA'!C11</f>
        <v>0</v>
      </c>
      <c r="I39" s="33">
        <f t="shared" si="1"/>
        <v>0</v>
      </c>
    </row>
    <row r="40" spans="2:9" x14ac:dyDescent="0.3">
      <c r="B40" t="s">
        <v>91</v>
      </c>
      <c r="C40" t="s">
        <v>92</v>
      </c>
      <c r="D40" s="29" t="s">
        <v>37</v>
      </c>
      <c r="E40" s="2">
        <v>0</v>
      </c>
      <c r="F40" s="30">
        <v>828</v>
      </c>
      <c r="G40" s="31">
        <f t="shared" si="0"/>
        <v>0</v>
      </c>
      <c r="H40" s="32">
        <f>'ACTUACIONES AVERIA'!C12</f>
        <v>0</v>
      </c>
      <c r="I40" s="33">
        <f t="shared" si="1"/>
        <v>0</v>
      </c>
    </row>
    <row r="41" spans="2:9" x14ac:dyDescent="0.3">
      <c r="B41" t="s">
        <v>93</v>
      </c>
      <c r="C41" t="s">
        <v>94</v>
      </c>
      <c r="D41" s="29" t="s">
        <v>37</v>
      </c>
      <c r="E41" s="2">
        <v>0</v>
      </c>
      <c r="F41" s="30">
        <v>3450</v>
      </c>
      <c r="G41" s="31">
        <f t="shared" si="0"/>
        <v>0</v>
      </c>
      <c r="H41" s="32">
        <f>'ACTUACIONES AVERIA'!C13</f>
        <v>0</v>
      </c>
      <c r="I41" s="33">
        <f t="shared" si="1"/>
        <v>0</v>
      </c>
    </row>
    <row r="42" spans="2:9" x14ac:dyDescent="0.3">
      <c r="B42" t="s">
        <v>95</v>
      </c>
      <c r="C42" t="s">
        <v>96</v>
      </c>
      <c r="D42" s="29" t="s">
        <v>37</v>
      </c>
      <c r="E42" s="2">
        <v>0</v>
      </c>
      <c r="F42" s="30">
        <v>828</v>
      </c>
      <c r="G42" s="31">
        <f t="shared" si="0"/>
        <v>0</v>
      </c>
      <c r="H42" s="32">
        <f>'ACTUACIONES AVERIA'!C14</f>
        <v>0</v>
      </c>
      <c r="I42" s="33">
        <f t="shared" si="1"/>
        <v>0</v>
      </c>
    </row>
    <row r="43" spans="2:9" x14ac:dyDescent="0.3">
      <c r="B43" t="s">
        <v>97</v>
      </c>
      <c r="C43" t="s">
        <v>98</v>
      </c>
      <c r="D43" s="29" t="s">
        <v>37</v>
      </c>
      <c r="E43" s="2">
        <v>0</v>
      </c>
      <c r="F43" s="30">
        <v>414</v>
      </c>
      <c r="G43" s="31">
        <f t="shared" si="0"/>
        <v>0</v>
      </c>
      <c r="H43" s="32">
        <f>'ACTUACIONES AVERIA'!C15</f>
        <v>0</v>
      </c>
      <c r="I43" s="33">
        <f t="shared" si="1"/>
        <v>0</v>
      </c>
    </row>
    <row r="44" spans="2:9" x14ac:dyDescent="0.3">
      <c r="B44" t="s">
        <v>99</v>
      </c>
      <c r="C44" t="s">
        <v>100</v>
      </c>
      <c r="D44" s="29" t="s">
        <v>37</v>
      </c>
      <c r="E44" s="2">
        <v>0</v>
      </c>
      <c r="F44" s="30">
        <v>1242</v>
      </c>
      <c r="G44" s="31">
        <f t="shared" si="0"/>
        <v>0</v>
      </c>
      <c r="H44" s="32">
        <f>'ACTUACIONES AVERIA'!C16</f>
        <v>0</v>
      </c>
      <c r="I44" s="33">
        <f t="shared" si="1"/>
        <v>0</v>
      </c>
    </row>
    <row r="45" spans="2:9" x14ac:dyDescent="0.3">
      <c r="B45" t="s">
        <v>101</v>
      </c>
      <c r="C45" t="s">
        <v>102</v>
      </c>
      <c r="D45" s="29" t="s">
        <v>37</v>
      </c>
      <c r="E45" s="2">
        <v>0</v>
      </c>
      <c r="F45" s="30">
        <v>2070</v>
      </c>
      <c r="G45" s="31">
        <f t="shared" si="0"/>
        <v>0</v>
      </c>
      <c r="H45" s="32">
        <f>'ACTUACIONES AVERIA'!C17</f>
        <v>0</v>
      </c>
      <c r="I45" s="33">
        <f t="shared" si="1"/>
        <v>0</v>
      </c>
    </row>
    <row r="46" spans="2:9" x14ac:dyDescent="0.3">
      <c r="B46" t="s">
        <v>103</v>
      </c>
      <c r="C46" t="s">
        <v>104</v>
      </c>
      <c r="D46" s="29" t="s">
        <v>37</v>
      </c>
      <c r="E46" s="2">
        <v>0</v>
      </c>
      <c r="F46" s="30">
        <v>1173</v>
      </c>
      <c r="G46" s="31">
        <f t="shared" si="0"/>
        <v>0</v>
      </c>
      <c r="H46" s="32">
        <f>'ACTUACIONES AVERIA'!C18</f>
        <v>0</v>
      </c>
      <c r="I46" s="33">
        <f t="shared" si="1"/>
        <v>0</v>
      </c>
    </row>
    <row r="47" spans="2:9" x14ac:dyDescent="0.3">
      <c r="B47" t="s">
        <v>105</v>
      </c>
      <c r="C47" t="s">
        <v>106</v>
      </c>
      <c r="D47" s="29" t="s">
        <v>37</v>
      </c>
      <c r="E47" s="2">
        <v>0</v>
      </c>
      <c r="F47" s="30">
        <v>4968</v>
      </c>
      <c r="G47" s="31">
        <f t="shared" si="0"/>
        <v>0</v>
      </c>
      <c r="H47" s="32">
        <f>'ACTUACIONES AVERIA'!C19</f>
        <v>0</v>
      </c>
      <c r="I47" s="33">
        <f t="shared" si="1"/>
        <v>0</v>
      </c>
    </row>
    <row r="48" spans="2:9" x14ac:dyDescent="0.3">
      <c r="B48" t="s">
        <v>107</v>
      </c>
      <c r="C48" t="s">
        <v>108</v>
      </c>
      <c r="D48" s="29" t="s">
        <v>37</v>
      </c>
      <c r="E48" s="2">
        <v>0</v>
      </c>
      <c r="F48" s="30">
        <v>4968</v>
      </c>
      <c r="G48" s="31">
        <f t="shared" si="0"/>
        <v>0</v>
      </c>
      <c r="H48" s="32">
        <f>'ACTUACIONES AVERIA'!C20</f>
        <v>0</v>
      </c>
      <c r="I48" s="33">
        <f t="shared" si="1"/>
        <v>0</v>
      </c>
    </row>
    <row r="49" spans="2:9" x14ac:dyDescent="0.3">
      <c r="B49" t="s">
        <v>109</v>
      </c>
      <c r="C49" t="s">
        <v>110</v>
      </c>
      <c r="D49" s="29" t="s">
        <v>37</v>
      </c>
      <c r="E49" s="2">
        <v>0</v>
      </c>
      <c r="F49" s="30">
        <v>2070</v>
      </c>
      <c r="G49" s="31">
        <f t="shared" si="0"/>
        <v>0</v>
      </c>
      <c r="H49" s="32">
        <f>'ACTUACIONES AVERIA'!C21</f>
        <v>0</v>
      </c>
      <c r="I49" s="33">
        <f t="shared" si="1"/>
        <v>0</v>
      </c>
    </row>
    <row r="50" spans="2:9" x14ac:dyDescent="0.3">
      <c r="B50" t="s">
        <v>111</v>
      </c>
      <c r="C50" t="s">
        <v>112</v>
      </c>
      <c r="D50" s="29" t="s">
        <v>37</v>
      </c>
      <c r="E50" s="2">
        <v>0</v>
      </c>
      <c r="F50" s="30">
        <v>414</v>
      </c>
      <c r="G50" s="31">
        <f t="shared" si="0"/>
        <v>0</v>
      </c>
      <c r="H50" s="32">
        <f>'ACTUACIONES AVERIA'!C22</f>
        <v>0</v>
      </c>
      <c r="I50" s="33">
        <f t="shared" si="1"/>
        <v>0</v>
      </c>
    </row>
    <row r="51" spans="2:9" x14ac:dyDescent="0.3">
      <c r="B51" t="s">
        <v>113</v>
      </c>
      <c r="C51" t="s">
        <v>114</v>
      </c>
      <c r="D51" s="29" t="s">
        <v>37</v>
      </c>
      <c r="E51" s="2">
        <v>0</v>
      </c>
      <c r="F51" s="30">
        <v>3450</v>
      </c>
      <c r="G51" s="31">
        <f t="shared" si="0"/>
        <v>0</v>
      </c>
      <c r="H51" s="32">
        <f>'ACTUACIONES AVERIA'!C23</f>
        <v>0</v>
      </c>
      <c r="I51" s="33">
        <f t="shared" si="1"/>
        <v>0</v>
      </c>
    </row>
    <row r="52" spans="2:9" x14ac:dyDescent="0.3">
      <c r="B52" t="s">
        <v>115</v>
      </c>
      <c r="C52" t="s">
        <v>116</v>
      </c>
      <c r="D52" s="29" t="s">
        <v>37</v>
      </c>
      <c r="E52" s="2">
        <v>0</v>
      </c>
      <c r="F52" s="30">
        <v>2070</v>
      </c>
      <c r="G52" s="31">
        <f t="shared" si="0"/>
        <v>0</v>
      </c>
      <c r="H52" s="32">
        <f>'ACTUACIONES AVERIA'!C24</f>
        <v>0</v>
      </c>
      <c r="I52" s="33">
        <f t="shared" si="1"/>
        <v>0</v>
      </c>
    </row>
    <row r="53" spans="2:9" x14ac:dyDescent="0.3">
      <c r="B53" t="s">
        <v>117</v>
      </c>
      <c r="C53" t="s">
        <v>118</v>
      </c>
      <c r="D53" s="29" t="s">
        <v>37</v>
      </c>
      <c r="E53" s="2">
        <v>0</v>
      </c>
      <c r="F53" s="30">
        <v>41.4</v>
      </c>
      <c r="G53" s="31">
        <f t="shared" si="0"/>
        <v>0</v>
      </c>
      <c r="H53" s="32">
        <f>'ACTUACIONES AVERIA'!C25</f>
        <v>0</v>
      </c>
      <c r="I53" s="33">
        <f t="shared" si="1"/>
        <v>0</v>
      </c>
    </row>
    <row r="54" spans="2:9" x14ac:dyDescent="0.3">
      <c r="B54" t="s">
        <v>119</v>
      </c>
      <c r="C54" t="s">
        <v>120</v>
      </c>
      <c r="D54" s="29" t="s">
        <v>37</v>
      </c>
      <c r="E54" s="2">
        <v>0</v>
      </c>
      <c r="F54" s="30">
        <v>897</v>
      </c>
      <c r="G54" s="31">
        <f t="shared" si="0"/>
        <v>0</v>
      </c>
      <c r="H54" s="32">
        <f>'ACTUACIONES AVERIA'!C26</f>
        <v>0</v>
      </c>
      <c r="I54" s="33">
        <f t="shared" si="1"/>
        <v>0</v>
      </c>
    </row>
    <row r="55" spans="2:9" x14ac:dyDescent="0.3">
      <c r="B55" t="s">
        <v>121</v>
      </c>
      <c r="C55" t="s">
        <v>122</v>
      </c>
      <c r="D55" s="29" t="s">
        <v>37</v>
      </c>
      <c r="E55" s="2">
        <v>0</v>
      </c>
      <c r="F55" s="30">
        <v>828</v>
      </c>
      <c r="G55" s="31">
        <f t="shared" si="0"/>
        <v>0</v>
      </c>
      <c r="H55" s="32">
        <f>'ACTUACIONES AVERIA'!C27</f>
        <v>0</v>
      </c>
      <c r="I55" s="33">
        <f t="shared" si="1"/>
        <v>0</v>
      </c>
    </row>
    <row r="56" spans="2:9" x14ac:dyDescent="0.3">
      <c r="B56" t="s">
        <v>123</v>
      </c>
      <c r="C56" t="s">
        <v>124</v>
      </c>
      <c r="D56" s="29" t="s">
        <v>37</v>
      </c>
      <c r="E56" s="2">
        <v>0</v>
      </c>
      <c r="F56" s="30">
        <v>828</v>
      </c>
      <c r="G56" s="31">
        <f t="shared" si="0"/>
        <v>0</v>
      </c>
      <c r="H56" s="32">
        <f>'ACTUACIONES AVERIA'!C28</f>
        <v>0</v>
      </c>
      <c r="I56" s="33">
        <f t="shared" si="1"/>
        <v>0</v>
      </c>
    </row>
    <row r="57" spans="2:9" x14ac:dyDescent="0.3">
      <c r="B57" t="s">
        <v>125</v>
      </c>
      <c r="C57" t="s">
        <v>126</v>
      </c>
      <c r="D57" s="29" t="s">
        <v>37</v>
      </c>
      <c r="E57" s="2">
        <v>0</v>
      </c>
      <c r="F57" s="30">
        <v>2070</v>
      </c>
      <c r="G57" s="31">
        <f t="shared" si="0"/>
        <v>0</v>
      </c>
      <c r="H57" s="32">
        <f>'ACTUACIONES AVERIA'!C29</f>
        <v>0</v>
      </c>
      <c r="I57" s="33">
        <f t="shared" si="1"/>
        <v>0</v>
      </c>
    </row>
    <row r="58" spans="2:9" x14ac:dyDescent="0.3">
      <c r="B58" t="s">
        <v>127</v>
      </c>
      <c r="C58" t="s">
        <v>128</v>
      </c>
      <c r="D58" s="29" t="s">
        <v>37</v>
      </c>
      <c r="E58" s="2">
        <v>0</v>
      </c>
      <c r="F58" s="30">
        <v>207</v>
      </c>
      <c r="G58" s="31">
        <f t="shared" si="0"/>
        <v>0</v>
      </c>
      <c r="H58" s="32">
        <f>'ACTUACIONES AVERIA'!C30</f>
        <v>0</v>
      </c>
      <c r="I58" s="33">
        <f t="shared" si="1"/>
        <v>0</v>
      </c>
    </row>
    <row r="59" spans="2:9" x14ac:dyDescent="0.3">
      <c r="B59" t="s">
        <v>129</v>
      </c>
      <c r="C59" t="s">
        <v>130</v>
      </c>
      <c r="D59" s="29" t="s">
        <v>37</v>
      </c>
      <c r="E59" s="2">
        <v>0</v>
      </c>
      <c r="F59" s="30">
        <v>414</v>
      </c>
      <c r="G59" s="31">
        <f t="shared" si="0"/>
        <v>0</v>
      </c>
      <c r="H59" s="32">
        <f>'ACTUACIONES AVERIA'!C31</f>
        <v>0</v>
      </c>
      <c r="I59" s="33">
        <f t="shared" si="1"/>
        <v>0</v>
      </c>
    </row>
    <row r="60" spans="2:9" x14ac:dyDescent="0.3">
      <c r="B60" t="s">
        <v>131</v>
      </c>
      <c r="C60" t="s">
        <v>132</v>
      </c>
      <c r="D60" s="29" t="s">
        <v>37</v>
      </c>
      <c r="E60" s="2">
        <v>0</v>
      </c>
      <c r="F60" s="30">
        <v>82.8</v>
      </c>
      <c r="G60" s="31">
        <f t="shared" si="0"/>
        <v>0</v>
      </c>
      <c r="H60" s="32">
        <f>'ACTUACIONES AVERIA'!C32</f>
        <v>0</v>
      </c>
      <c r="I60" s="33">
        <f t="shared" si="1"/>
        <v>0</v>
      </c>
    </row>
    <row r="61" spans="2:9" x14ac:dyDescent="0.3">
      <c r="B61" t="s">
        <v>133</v>
      </c>
      <c r="C61" t="s">
        <v>134</v>
      </c>
      <c r="D61" s="29" t="s">
        <v>37</v>
      </c>
      <c r="E61" s="2">
        <v>0</v>
      </c>
      <c r="F61" s="30">
        <v>82.8</v>
      </c>
      <c r="G61" s="31">
        <f t="shared" si="0"/>
        <v>0</v>
      </c>
      <c r="H61" s="32">
        <f>'ACTUACIONES AVERIA'!C33</f>
        <v>0</v>
      </c>
      <c r="I61" s="33">
        <f t="shared" si="1"/>
        <v>0</v>
      </c>
    </row>
    <row r="62" spans="2:9" x14ac:dyDescent="0.3">
      <c r="B62" t="s">
        <v>135</v>
      </c>
      <c r="C62" t="s">
        <v>136</v>
      </c>
      <c r="D62" s="29" t="s">
        <v>37</v>
      </c>
      <c r="E62" s="2">
        <v>0</v>
      </c>
      <c r="F62" s="30">
        <v>414</v>
      </c>
      <c r="G62" s="31">
        <f t="shared" si="0"/>
        <v>0</v>
      </c>
      <c r="H62" s="32">
        <f>'ACTUACIONES AVERIA'!C34</f>
        <v>0</v>
      </c>
      <c r="I62" s="33">
        <f t="shared" si="1"/>
        <v>0</v>
      </c>
    </row>
    <row r="63" spans="2:9" x14ac:dyDescent="0.3">
      <c r="B63" t="s">
        <v>137</v>
      </c>
      <c r="C63" t="s">
        <v>138</v>
      </c>
      <c r="D63" s="29" t="s">
        <v>37</v>
      </c>
      <c r="E63" s="2">
        <v>0</v>
      </c>
      <c r="F63" s="30">
        <v>136.62</v>
      </c>
      <c r="G63" s="31">
        <f t="shared" si="0"/>
        <v>0</v>
      </c>
      <c r="H63" s="32">
        <f>'ACTUACIONES AVERIA'!C35</f>
        <v>0</v>
      </c>
      <c r="I63" s="33">
        <f t="shared" si="1"/>
        <v>0</v>
      </c>
    </row>
    <row r="64" spans="2:9" x14ac:dyDescent="0.3">
      <c r="B64" t="s">
        <v>139</v>
      </c>
      <c r="C64" t="s">
        <v>140</v>
      </c>
      <c r="D64" s="29" t="s">
        <v>37</v>
      </c>
      <c r="E64" s="2">
        <v>0</v>
      </c>
      <c r="F64" s="30">
        <v>248.4</v>
      </c>
      <c r="G64" s="31">
        <f t="shared" si="0"/>
        <v>0</v>
      </c>
      <c r="H64" s="32">
        <f>'ACTUACIONES AVERIA'!C36</f>
        <v>0</v>
      </c>
      <c r="I64" s="33">
        <f t="shared" si="1"/>
        <v>0</v>
      </c>
    </row>
    <row r="65" spans="2:9" x14ac:dyDescent="0.3">
      <c r="B65" t="s">
        <v>141</v>
      </c>
      <c r="C65" t="s">
        <v>142</v>
      </c>
      <c r="D65" s="29" t="s">
        <v>37</v>
      </c>
      <c r="E65" s="2">
        <v>0</v>
      </c>
      <c r="F65" s="30">
        <v>82.8</v>
      </c>
      <c r="G65" s="31">
        <f t="shared" si="0"/>
        <v>0</v>
      </c>
      <c r="H65" s="32">
        <f>'ACTUACIONES AVERIA'!C37</f>
        <v>0</v>
      </c>
      <c r="I65" s="33">
        <f t="shared" si="1"/>
        <v>0</v>
      </c>
    </row>
    <row r="66" spans="2:9" x14ac:dyDescent="0.3">
      <c r="B66" t="s">
        <v>143</v>
      </c>
      <c r="C66" t="s">
        <v>144</v>
      </c>
      <c r="D66" s="29" t="s">
        <v>37</v>
      </c>
      <c r="E66" s="2">
        <v>0</v>
      </c>
      <c r="F66" s="30">
        <v>828</v>
      </c>
      <c r="G66" s="31">
        <f t="shared" si="0"/>
        <v>0</v>
      </c>
      <c r="H66" s="32">
        <f>'ACTUACIONES AVERIA'!C38</f>
        <v>0</v>
      </c>
      <c r="I66" s="33">
        <f t="shared" si="1"/>
        <v>0</v>
      </c>
    </row>
    <row r="67" spans="2:9" x14ac:dyDescent="0.3">
      <c r="E67" s="37"/>
      <c r="F67" s="25"/>
      <c r="H67" s="25"/>
    </row>
    <row r="68" spans="2:9" x14ac:dyDescent="0.3">
      <c r="E68" s="37"/>
      <c r="F68" s="25"/>
      <c r="H68" s="25"/>
    </row>
    <row r="69" spans="2:9" x14ac:dyDescent="0.3">
      <c r="E69" s="37"/>
      <c r="F69" s="25"/>
      <c r="H69" s="25"/>
    </row>
    <row r="70" spans="2:9" x14ac:dyDescent="0.3">
      <c r="E70" s="37"/>
      <c r="F70" s="25"/>
      <c r="H70" s="25"/>
    </row>
    <row r="71" spans="2:9" x14ac:dyDescent="0.3">
      <c r="E71" s="37"/>
      <c r="F71" s="25"/>
      <c r="H71" s="25"/>
    </row>
    <row r="72" spans="2:9" x14ac:dyDescent="0.3">
      <c r="E72" s="37"/>
      <c r="F72" s="25"/>
      <c r="H72" s="25"/>
    </row>
    <row r="73" spans="2:9" x14ac:dyDescent="0.3">
      <c r="E73" s="37"/>
      <c r="F73" s="25"/>
      <c r="H73" s="25"/>
    </row>
    <row r="74" spans="2:9" x14ac:dyDescent="0.3">
      <c r="E74" s="37"/>
      <c r="F74" s="25"/>
      <c r="H74" s="25"/>
    </row>
    <row r="75" spans="2:9" x14ac:dyDescent="0.3">
      <c r="E75" s="37"/>
      <c r="F75" s="25"/>
      <c r="H75" s="25"/>
    </row>
    <row r="76" spans="2:9" x14ac:dyDescent="0.3">
      <c r="E76" s="37"/>
      <c r="F76" s="25"/>
      <c r="H76" s="25"/>
    </row>
    <row r="77" spans="2:9" x14ac:dyDescent="0.3">
      <c r="E77" s="37"/>
      <c r="F77" s="25"/>
      <c r="H77" s="25"/>
    </row>
    <row r="78" spans="2:9" x14ac:dyDescent="0.3">
      <c r="E78" s="37"/>
      <c r="F78" s="38"/>
      <c r="H78" s="25"/>
    </row>
    <row r="79" spans="2:9" x14ac:dyDescent="0.3">
      <c r="E79" s="37"/>
      <c r="F79" s="38"/>
      <c r="H79" s="25"/>
    </row>
    <row r="80" spans="2:9" x14ac:dyDescent="0.3">
      <c r="E80" s="37"/>
      <c r="F80" s="38"/>
      <c r="H80" s="25"/>
    </row>
    <row r="81" spans="5:8" x14ac:dyDescent="0.3">
      <c r="E81" s="37"/>
      <c r="F81" s="38"/>
      <c r="H81" s="25"/>
    </row>
    <row r="82" spans="5:8" x14ac:dyDescent="0.3">
      <c r="E82" s="37"/>
      <c r="F82" s="38"/>
      <c r="H82" s="25"/>
    </row>
    <row r="83" spans="5:8" x14ac:dyDescent="0.3">
      <c r="E83" s="37"/>
      <c r="F83" s="38"/>
      <c r="H83" s="25"/>
    </row>
    <row r="84" spans="5:8" x14ac:dyDescent="0.3">
      <c r="E84" s="37"/>
      <c r="F84" s="38"/>
      <c r="H84" s="25"/>
    </row>
    <row r="85" spans="5:8" x14ac:dyDescent="0.3">
      <c r="E85" s="37"/>
      <c r="F85" s="38"/>
      <c r="H85" s="25"/>
    </row>
    <row r="86" spans="5:8" x14ac:dyDescent="0.3">
      <c r="E86" s="37"/>
      <c r="F86" s="38"/>
      <c r="H86" s="25"/>
    </row>
    <row r="87" spans="5:8" x14ac:dyDescent="0.3">
      <c r="E87" s="37"/>
      <c r="F87" s="38"/>
      <c r="H87" s="25"/>
    </row>
    <row r="88" spans="5:8" x14ac:dyDescent="0.3">
      <c r="E88" s="37"/>
      <c r="F88" s="38"/>
      <c r="H88" s="25"/>
    </row>
    <row r="89" spans="5:8" x14ac:dyDescent="0.3">
      <c r="E89" s="37"/>
      <c r="F89" s="38"/>
      <c r="H89" s="25"/>
    </row>
    <row r="90" spans="5:8" x14ac:dyDescent="0.3">
      <c r="E90" s="37"/>
      <c r="F90" s="38"/>
      <c r="H90" s="25"/>
    </row>
    <row r="91" spans="5:8" x14ac:dyDescent="0.3">
      <c r="E91" s="37"/>
      <c r="F91" s="38"/>
      <c r="H91" s="25"/>
    </row>
    <row r="92" spans="5:8" x14ac:dyDescent="0.3">
      <c r="E92" s="37"/>
      <c r="F92" s="38"/>
      <c r="H92" s="25"/>
    </row>
    <row r="93" spans="5:8" x14ac:dyDescent="0.3">
      <c r="E93" s="37"/>
      <c r="F93" s="38"/>
      <c r="H93" s="25"/>
    </row>
    <row r="94" spans="5:8" x14ac:dyDescent="0.3">
      <c r="E94" s="37"/>
      <c r="F94" s="38"/>
      <c r="H94" s="25"/>
    </row>
    <row r="95" spans="5:8" x14ac:dyDescent="0.3">
      <c r="E95" s="37"/>
      <c r="F95" s="38"/>
      <c r="H95" s="25"/>
    </row>
    <row r="96" spans="5:8" x14ac:dyDescent="0.3">
      <c r="E96" s="37"/>
      <c r="F96" s="38"/>
      <c r="H96" s="25"/>
    </row>
    <row r="97" spans="5:8" x14ac:dyDescent="0.3">
      <c r="E97" s="37"/>
      <c r="F97" s="38"/>
      <c r="H97" s="25"/>
    </row>
    <row r="98" spans="5:8" x14ac:dyDescent="0.3">
      <c r="E98" s="37"/>
      <c r="F98" s="38"/>
      <c r="H98" s="25"/>
    </row>
    <row r="99" spans="5:8" x14ac:dyDescent="0.3">
      <c r="E99" s="37"/>
      <c r="F99" s="38"/>
      <c r="H99" s="25"/>
    </row>
    <row r="100" spans="5:8" x14ac:dyDescent="0.3">
      <c r="E100" s="37"/>
      <c r="F100" s="38"/>
      <c r="H100" s="25"/>
    </row>
    <row r="101" spans="5:8" x14ac:dyDescent="0.3">
      <c r="E101" s="37"/>
      <c r="F101" s="38"/>
      <c r="H101" s="25"/>
    </row>
    <row r="102" spans="5:8" x14ac:dyDescent="0.3">
      <c r="E102" s="37"/>
      <c r="F102" s="38"/>
      <c r="H102" s="25"/>
    </row>
    <row r="103" spans="5:8" x14ac:dyDescent="0.3">
      <c r="E103" s="37"/>
      <c r="F103" s="38"/>
      <c r="H103" s="25"/>
    </row>
    <row r="104" spans="5:8" x14ac:dyDescent="0.3">
      <c r="E104" s="37"/>
      <c r="F104" s="38"/>
      <c r="H104" s="25"/>
    </row>
    <row r="105" spans="5:8" x14ac:dyDescent="0.3">
      <c r="E105" s="37"/>
      <c r="F105" s="38"/>
      <c r="H105" s="25"/>
    </row>
    <row r="106" spans="5:8" x14ac:dyDescent="0.3">
      <c r="E106" s="37"/>
      <c r="F106" s="38"/>
      <c r="H106" s="25"/>
    </row>
    <row r="107" spans="5:8" x14ac:dyDescent="0.3">
      <c r="E107" s="37"/>
      <c r="F107" s="38"/>
      <c r="H107" s="25"/>
    </row>
    <row r="108" spans="5:8" x14ac:dyDescent="0.3">
      <c r="E108" s="37"/>
      <c r="F108" s="38"/>
      <c r="H108" s="25"/>
    </row>
    <row r="109" spans="5:8" x14ac:dyDescent="0.3">
      <c r="E109" s="37"/>
      <c r="F109" s="38"/>
      <c r="H109" s="25"/>
    </row>
    <row r="110" spans="5:8" x14ac:dyDescent="0.3">
      <c r="E110" s="37"/>
      <c r="F110" s="38"/>
      <c r="H110" s="25"/>
    </row>
    <row r="111" spans="5:8" x14ac:dyDescent="0.3">
      <c r="E111" s="37"/>
      <c r="F111" s="38"/>
      <c r="H111" s="25"/>
    </row>
    <row r="112" spans="5:8" x14ac:dyDescent="0.3">
      <c r="E112" s="37"/>
      <c r="F112" s="38"/>
      <c r="H112" s="25"/>
    </row>
    <row r="113" spans="5:8" x14ac:dyDescent="0.3">
      <c r="E113" s="37"/>
      <c r="F113" s="38"/>
      <c r="H113" s="25"/>
    </row>
    <row r="114" spans="5:8" x14ac:dyDescent="0.3">
      <c r="E114" s="37"/>
      <c r="F114" s="38"/>
      <c r="H114" s="25"/>
    </row>
    <row r="115" spans="5:8" x14ac:dyDescent="0.3">
      <c r="E115" s="37"/>
      <c r="F115" s="38"/>
      <c r="H115" s="25"/>
    </row>
    <row r="116" spans="5:8" x14ac:dyDescent="0.3">
      <c r="E116" s="37"/>
      <c r="F116" s="38"/>
      <c r="H116" s="25"/>
    </row>
    <row r="117" spans="5:8" x14ac:dyDescent="0.3">
      <c r="E117" s="37"/>
      <c r="F117" s="38"/>
      <c r="H117" s="25"/>
    </row>
    <row r="118" spans="5:8" x14ac:dyDescent="0.3">
      <c r="E118" s="37"/>
      <c r="F118" s="38"/>
      <c r="H118" s="25"/>
    </row>
    <row r="119" spans="5:8" x14ac:dyDescent="0.3">
      <c r="E119" s="37"/>
      <c r="F119" s="38"/>
      <c r="H119" s="25"/>
    </row>
    <row r="120" spans="5:8" x14ac:dyDescent="0.3">
      <c r="E120" s="37"/>
      <c r="F120" s="38"/>
      <c r="H120" s="25"/>
    </row>
    <row r="121" spans="5:8" x14ac:dyDescent="0.3">
      <c r="E121" s="37"/>
      <c r="F121" s="38"/>
      <c r="H121" s="25"/>
    </row>
    <row r="122" spans="5:8" x14ac:dyDescent="0.3">
      <c r="E122" s="37"/>
      <c r="F122" s="38"/>
      <c r="H122" s="25"/>
    </row>
    <row r="123" spans="5:8" x14ac:dyDescent="0.3">
      <c r="E123" s="37"/>
      <c r="F123" s="38"/>
      <c r="H123" s="25"/>
    </row>
    <row r="124" spans="5:8" x14ac:dyDescent="0.3">
      <c r="E124" s="37"/>
      <c r="F124" s="38"/>
      <c r="H124" s="25"/>
    </row>
    <row r="125" spans="5:8" x14ac:dyDescent="0.3">
      <c r="E125" s="37"/>
      <c r="F125" s="38"/>
      <c r="H125" s="25"/>
    </row>
    <row r="126" spans="5:8" x14ac:dyDescent="0.3">
      <c r="E126" s="37"/>
      <c r="F126" s="38"/>
      <c r="H126" s="25"/>
    </row>
    <row r="127" spans="5:8" x14ac:dyDescent="0.3">
      <c r="E127" s="37"/>
      <c r="F127" s="38"/>
      <c r="H127" s="25"/>
    </row>
    <row r="128" spans="5:8" x14ac:dyDescent="0.3">
      <c r="E128" s="37"/>
      <c r="F128" s="38"/>
      <c r="H128" s="25"/>
    </row>
    <row r="129" spans="5:8" x14ac:dyDescent="0.3">
      <c r="E129" s="37"/>
      <c r="F129" s="38"/>
      <c r="H129" s="25"/>
    </row>
    <row r="130" spans="5:8" x14ac:dyDescent="0.3">
      <c r="E130" s="37"/>
      <c r="F130" s="38"/>
      <c r="H130" s="25"/>
    </row>
    <row r="131" spans="5:8" x14ac:dyDescent="0.3">
      <c r="E131" s="37"/>
      <c r="F131" s="38"/>
      <c r="H131" s="25"/>
    </row>
    <row r="132" spans="5:8" x14ac:dyDescent="0.3">
      <c r="E132" s="37"/>
      <c r="F132" s="38"/>
      <c r="H132" s="25"/>
    </row>
    <row r="133" spans="5:8" x14ac:dyDescent="0.3">
      <c r="E133" s="37"/>
      <c r="F133" s="38"/>
      <c r="H133" s="25"/>
    </row>
    <row r="134" spans="5:8" x14ac:dyDescent="0.3">
      <c r="E134" s="37"/>
      <c r="F134" s="38"/>
      <c r="H134" s="25"/>
    </row>
    <row r="135" spans="5:8" x14ac:dyDescent="0.3">
      <c r="E135" s="37"/>
      <c r="F135" s="38"/>
      <c r="H135" s="25"/>
    </row>
    <row r="136" spans="5:8" x14ac:dyDescent="0.3">
      <c r="E136" s="37"/>
      <c r="F136" s="38"/>
      <c r="H136" s="25"/>
    </row>
    <row r="137" spans="5:8" x14ac:dyDescent="0.3">
      <c r="E137" s="37"/>
      <c r="F137" s="38"/>
      <c r="H137" s="25"/>
    </row>
    <row r="138" spans="5:8" x14ac:dyDescent="0.3">
      <c r="E138" s="37"/>
      <c r="F138" s="38"/>
      <c r="H138" s="25"/>
    </row>
    <row r="139" spans="5:8" x14ac:dyDescent="0.3">
      <c r="E139" s="37"/>
      <c r="F139" s="38"/>
      <c r="H139" s="25"/>
    </row>
    <row r="140" spans="5:8" x14ac:dyDescent="0.3">
      <c r="E140" s="37"/>
      <c r="F140" s="38"/>
      <c r="H140" s="25"/>
    </row>
    <row r="141" spans="5:8" x14ac:dyDescent="0.3">
      <c r="E141" s="37"/>
      <c r="F141" s="38"/>
      <c r="H141" s="25"/>
    </row>
    <row r="142" spans="5:8" x14ac:dyDescent="0.3">
      <c r="E142" s="37"/>
      <c r="F142" s="38"/>
      <c r="H142" s="25"/>
    </row>
    <row r="143" spans="5:8" x14ac:dyDescent="0.3">
      <c r="E143" s="37"/>
      <c r="F143" s="38"/>
      <c r="H143" s="25"/>
    </row>
    <row r="144" spans="5:8" x14ac:dyDescent="0.3">
      <c r="E144" s="37"/>
      <c r="F144" s="38"/>
      <c r="H144" s="25"/>
    </row>
    <row r="145" spans="5:8" x14ac:dyDescent="0.3">
      <c r="E145" s="37"/>
      <c r="F145" s="38"/>
      <c r="H145" s="25"/>
    </row>
    <row r="146" spans="5:8" x14ac:dyDescent="0.3">
      <c r="E146" s="37"/>
      <c r="F146" s="38"/>
      <c r="H146" s="25"/>
    </row>
    <row r="147" spans="5:8" x14ac:dyDescent="0.3">
      <c r="E147" s="37"/>
      <c r="F147" s="38"/>
      <c r="H147" s="25"/>
    </row>
    <row r="148" spans="5:8" x14ac:dyDescent="0.3">
      <c r="E148" s="37"/>
      <c r="F148" s="38"/>
      <c r="H148" s="25"/>
    </row>
    <row r="149" spans="5:8" x14ac:dyDescent="0.3">
      <c r="E149" s="37"/>
      <c r="F149" s="38"/>
      <c r="H149" s="25"/>
    </row>
    <row r="150" spans="5:8" x14ac:dyDescent="0.3">
      <c r="E150" s="37"/>
      <c r="F150" s="38"/>
      <c r="H150" s="25"/>
    </row>
    <row r="151" spans="5:8" x14ac:dyDescent="0.3">
      <c r="E151" s="37"/>
      <c r="F151" s="38"/>
      <c r="H151" s="25"/>
    </row>
    <row r="152" spans="5:8" x14ac:dyDescent="0.3">
      <c r="E152" s="37"/>
      <c r="F152" s="38"/>
      <c r="H152" s="25"/>
    </row>
    <row r="153" spans="5:8" x14ac:dyDescent="0.3">
      <c r="E153" s="37"/>
      <c r="F153" s="38"/>
      <c r="H153" s="25"/>
    </row>
    <row r="154" spans="5:8" x14ac:dyDescent="0.3">
      <c r="E154" s="37"/>
      <c r="F154" s="38"/>
      <c r="H154" s="25"/>
    </row>
    <row r="155" spans="5:8" x14ac:dyDescent="0.3">
      <c r="E155" s="37"/>
      <c r="F155" s="38"/>
      <c r="H155" s="25"/>
    </row>
    <row r="156" spans="5:8" x14ac:dyDescent="0.3">
      <c r="E156" s="37"/>
      <c r="F156" s="38"/>
      <c r="H156" s="25"/>
    </row>
    <row r="157" spans="5:8" x14ac:dyDescent="0.3">
      <c r="E157" s="37"/>
      <c r="F157" s="38"/>
      <c r="H157" s="25"/>
    </row>
    <row r="158" spans="5:8" x14ac:dyDescent="0.3">
      <c r="E158" s="37"/>
      <c r="F158" s="38"/>
      <c r="H158" s="25"/>
    </row>
    <row r="159" spans="5:8" x14ac:dyDescent="0.3">
      <c r="E159" s="37"/>
      <c r="F159" s="38"/>
      <c r="H159" s="25"/>
    </row>
    <row r="160" spans="5:8" x14ac:dyDescent="0.3">
      <c r="E160" s="37"/>
      <c r="F160" s="38"/>
      <c r="H160" s="25"/>
    </row>
    <row r="161" spans="5:8" x14ac:dyDescent="0.3">
      <c r="E161" s="37"/>
      <c r="F161" s="38"/>
      <c r="H161" s="25"/>
    </row>
    <row r="162" spans="5:8" x14ac:dyDescent="0.3">
      <c r="E162" s="37"/>
      <c r="F162" s="38"/>
      <c r="H162" s="25"/>
    </row>
    <row r="163" spans="5:8" x14ac:dyDescent="0.3">
      <c r="E163" s="37"/>
      <c r="F163" s="38"/>
      <c r="H163" s="25"/>
    </row>
    <row r="164" spans="5:8" x14ac:dyDescent="0.3">
      <c r="E164" s="37"/>
      <c r="F164" s="38"/>
      <c r="H164" s="25"/>
    </row>
    <row r="165" spans="5:8" x14ac:dyDescent="0.3">
      <c r="E165" s="37"/>
      <c r="F165" s="38"/>
      <c r="H165" s="25"/>
    </row>
    <row r="166" spans="5:8" x14ac:dyDescent="0.3">
      <c r="E166" s="37"/>
      <c r="F166" s="38"/>
      <c r="H166" s="25"/>
    </row>
    <row r="167" spans="5:8" x14ac:dyDescent="0.3">
      <c r="E167" s="37"/>
      <c r="F167" s="38"/>
      <c r="H167" s="25"/>
    </row>
    <row r="168" spans="5:8" x14ac:dyDescent="0.3">
      <c r="E168" s="37"/>
      <c r="F168" s="38"/>
      <c r="H168" s="25"/>
    </row>
    <row r="169" spans="5:8" x14ac:dyDescent="0.3">
      <c r="E169" s="37"/>
      <c r="F169" s="38"/>
      <c r="H169" s="25"/>
    </row>
    <row r="170" spans="5:8" x14ac:dyDescent="0.3">
      <c r="E170" s="37"/>
      <c r="F170" s="38"/>
      <c r="H170" s="25"/>
    </row>
    <row r="171" spans="5:8" x14ac:dyDescent="0.3">
      <c r="E171" s="37"/>
      <c r="F171" s="38"/>
      <c r="H171" s="25"/>
    </row>
    <row r="172" spans="5:8" x14ac:dyDescent="0.3">
      <c r="E172" s="37"/>
      <c r="F172" s="38"/>
      <c r="H172" s="25"/>
    </row>
    <row r="173" spans="5:8" x14ac:dyDescent="0.3">
      <c r="E173" s="37"/>
      <c r="F173" s="38"/>
      <c r="H173" s="25"/>
    </row>
    <row r="174" spans="5:8" x14ac:dyDescent="0.3">
      <c r="E174" s="37"/>
      <c r="F174" s="38"/>
      <c r="H174" s="25"/>
    </row>
    <row r="175" spans="5:8" x14ac:dyDescent="0.3">
      <c r="E175" s="37"/>
      <c r="F175" s="38"/>
      <c r="H175" s="25"/>
    </row>
    <row r="176" spans="5:8" x14ac:dyDescent="0.3">
      <c r="E176" s="37"/>
      <c r="F176" s="38"/>
      <c r="H176" s="25"/>
    </row>
    <row r="177" spans="5:8" x14ac:dyDescent="0.3">
      <c r="E177" s="37"/>
      <c r="F177" s="38"/>
      <c r="H177" s="25"/>
    </row>
    <row r="178" spans="5:8" x14ac:dyDescent="0.3">
      <c r="E178" s="37"/>
      <c r="F178" s="38"/>
      <c r="H178" s="25"/>
    </row>
    <row r="179" spans="5:8" x14ac:dyDescent="0.3">
      <c r="E179" s="37"/>
      <c r="F179" s="38"/>
      <c r="H179" s="25"/>
    </row>
    <row r="180" spans="5:8" x14ac:dyDescent="0.3">
      <c r="E180" s="37"/>
      <c r="F180" s="38"/>
      <c r="H180" s="25"/>
    </row>
    <row r="181" spans="5:8" x14ac:dyDescent="0.3">
      <c r="E181" s="37"/>
      <c r="F181" s="38"/>
      <c r="H181" s="25"/>
    </row>
    <row r="182" spans="5:8" x14ac:dyDescent="0.3">
      <c r="E182" s="37"/>
      <c r="F182" s="38"/>
      <c r="H182" s="25"/>
    </row>
    <row r="183" spans="5:8" x14ac:dyDescent="0.3">
      <c r="E183" s="37"/>
      <c r="F183" s="38"/>
      <c r="H183" s="25"/>
    </row>
    <row r="184" spans="5:8" x14ac:dyDescent="0.3">
      <c r="E184" s="37"/>
      <c r="F184" s="38"/>
      <c r="H184" s="25"/>
    </row>
    <row r="185" spans="5:8" x14ac:dyDescent="0.3">
      <c r="E185" s="37"/>
      <c r="F185" s="38"/>
      <c r="H185" s="25"/>
    </row>
    <row r="186" spans="5:8" x14ac:dyDescent="0.3">
      <c r="E186" s="37"/>
      <c r="F186" s="38"/>
      <c r="H186" s="25"/>
    </row>
    <row r="187" spans="5:8" x14ac:dyDescent="0.3">
      <c r="E187" s="37"/>
      <c r="F187" s="38"/>
      <c r="H187" s="25"/>
    </row>
    <row r="188" spans="5:8" x14ac:dyDescent="0.3">
      <c r="E188" s="37"/>
      <c r="F188" s="38"/>
      <c r="H188" s="25"/>
    </row>
    <row r="189" spans="5:8" x14ac:dyDescent="0.3">
      <c r="E189" s="37"/>
      <c r="F189" s="38"/>
      <c r="H189" s="25"/>
    </row>
    <row r="190" spans="5:8" x14ac:dyDescent="0.3">
      <c r="E190" s="37"/>
      <c r="F190" s="38"/>
      <c r="H190" s="25"/>
    </row>
    <row r="191" spans="5:8" x14ac:dyDescent="0.3">
      <c r="E191" s="37"/>
      <c r="F191" s="38"/>
      <c r="H191" s="25"/>
    </row>
    <row r="192" spans="5:8" x14ac:dyDescent="0.3">
      <c r="E192" s="37"/>
      <c r="F192" s="38"/>
      <c r="H192" s="25"/>
    </row>
    <row r="193" spans="5:8" x14ac:dyDescent="0.3">
      <c r="E193" s="37"/>
      <c r="F193" s="38"/>
      <c r="H193" s="25"/>
    </row>
    <row r="194" spans="5:8" x14ac:dyDescent="0.3">
      <c r="E194" s="37"/>
      <c r="F194" s="38"/>
      <c r="H194" s="25"/>
    </row>
    <row r="195" spans="5:8" x14ac:dyDescent="0.3">
      <c r="E195" s="37"/>
      <c r="H195" s="25"/>
    </row>
    <row r="196" spans="5:8" x14ac:dyDescent="0.3">
      <c r="E196" s="37"/>
      <c r="H196" s="25"/>
    </row>
    <row r="197" spans="5:8" x14ac:dyDescent="0.3">
      <c r="E197" s="3"/>
      <c r="H197" s="25"/>
    </row>
    <row r="198" spans="5:8" x14ac:dyDescent="0.3">
      <c r="E198" s="3"/>
      <c r="H198" s="25"/>
    </row>
    <row r="199" spans="5:8" x14ac:dyDescent="0.3">
      <c r="E199" s="3"/>
      <c r="H199" s="25"/>
    </row>
    <row r="200" spans="5:8" x14ac:dyDescent="0.3">
      <c r="E200" s="3"/>
      <c r="H200" s="25"/>
    </row>
    <row r="201" spans="5:8" x14ac:dyDescent="0.3">
      <c r="E201" s="3"/>
    </row>
    <row r="202" spans="5:8" x14ac:dyDescent="0.3">
      <c r="E202" s="3"/>
    </row>
  </sheetData>
  <sheetProtection algorithmName="SHA-512" hashValue="7/XPGXa0Cp5TUw+J2gUDSy4sDgv03tzDxlzunvVqr3ZhdECWpA9WYtxb5LA5N7YRU6X+/cLTqs7npr62qKXR3g==" saltValue="6b+beHl8c3lTQhopCLD6tg==" spinCount="100000" sheet="1" objects="1" scenarios="1"/>
  <mergeCells count="9">
    <mergeCell ref="A9:H9"/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OFERTA</vt:lpstr>
      <vt:lpstr>ACTUACIONES AVERIA</vt:lpstr>
      <vt:lpstr>CERTO</vt:lpstr>
      <vt:lpstr>CERTO!Área_de_impresión</vt:lpstr>
      <vt:lpstr>OFERTA!Área_de_impresión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2025-11-26T08:18:09Z</cp:lastPrinted>
  <dcterms:created xsi:type="dcterms:W3CDTF">2025-11-26T08:03:18Z</dcterms:created>
  <dcterms:modified xsi:type="dcterms:W3CDTF">2025-12-04T09:35:25Z</dcterms:modified>
</cp:coreProperties>
</file>