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C1E83B5E-1264-4F8A-A155-454373F7F726}" xr6:coauthVersionLast="47" xr6:coauthVersionMax="47" xr10:uidLastSave="{00000000-0000-0000-0000-000000000000}"/>
  <bookViews>
    <workbookView xWindow="-110" yWindow="-110" windowWidth="19420" windowHeight="10300" xr2:uid="{7816EA40-EC59-4404-AF0E-2C5CACE98347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D3" i="1" s="1"/>
  <c r="F7" i="1"/>
  <c r="H3" i="1" l="1"/>
  <c r="H5" i="1" s="1"/>
  <c r="D5" i="1"/>
  <c r="D4" i="1"/>
  <c r="D6" i="1" l="1"/>
  <c r="D7" i="1" s="1"/>
  <c r="D8" i="1" s="1"/>
  <c r="H4" i="1"/>
  <c r="H6" i="1" s="1"/>
  <c r="H7" i="1" l="1"/>
  <c r="H8" i="1" s="1"/>
</calcChain>
</file>

<file path=xl/sharedStrings.xml><?xml version="1.0" encoding="utf-8"?>
<sst xmlns="http://schemas.openxmlformats.org/spreadsheetml/2006/main" count="83" uniqueCount="51">
  <si>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</si>
  <si>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</si>
  <si>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</si>
  <si>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</si>
  <si>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</si>
  <si>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</si>
  <si>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</si>
  <si>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</si>
  <si>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</si>
  <si>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</si>
  <si>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</si>
  <si>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</si>
  <si>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</si>
  <si>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</si>
  <si>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</si>
  <si>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</si>
  <si>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</si>
  <si>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</si>
  <si>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</si>
  <si>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</si>
  <si>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</si>
  <si>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</si>
  <si>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</si>
  <si>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</si>
  <si>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</si>
  <si>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</si>
  <si>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</si>
  <si>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</si>
  <si>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</si>
  <si>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</si>
  <si>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Unidad</t>
  </si>
  <si>
    <t>Campos a rellenar por Metro</t>
  </si>
  <si>
    <t>Campos a rellenar por el ofertante</t>
  </si>
  <si>
    <t>Campos calculados</t>
  </si>
  <si>
    <t>SUMINISTRO E INSTALACIÓN DE ELEMENTOS DE ESTANTERÍAS INDUSTRIALES</t>
  </si>
  <si>
    <t>Estantería carga manual compuesta por 1 módulo de 2.500 mm de altura, 1.900 mm de anchura y 600 mm de fondo. Con largueros y estantes. Incluidos estantes de chapa galvanizada necesarios por cada uno de los 5 niveles. Capacidad de carga por nivel 600 kg. MECALUX Picking M7 o equivalente.</t>
  </si>
  <si>
    <t>Estantería para carga manual, compuesta por 2 módulos de 2.500 mm de altura, 1.200 mm de anchura y 600 mm de fondo, con una capacidad de carga por nivel de 600 kg  y 5 niveles. Incluidos 60 paneles chapa galvanizada 602 mm x 178 mm. MECALUX Picking M7 o equivalente.</t>
  </si>
  <si>
    <t>Estantería para carga manual, compuesta por 1 módulo de 2.500 mm de altura, 1.200 mm de anchura y 600 mm de fondo, con una capacidad de carga por nivel de 600 kg  y 5 niveles. Incluidos paneles metálicos. MECALUX Picking M3 o equivalente.</t>
  </si>
  <si>
    <t>Estantería para carga manual, compuesta por 2 módulos de 1950 mm de altura, 1.200 mm de anchura y 500 mm de fondo y 4 niveles. Incluidos paneles metálicos. MECALUX Picking M7 o equivalente.</t>
  </si>
  <si>
    <t>Estantería para carga manual, compuesta por 4 módulos de 1950 mm de altura, 1.200 mm de anchura y 500 mm de fondo y 4 niveles. Incluidos paneles metálicos. MECALUX Picking M7 o equivalente.</t>
  </si>
  <si>
    <t>Estantería para carga manual, compuesta por 5 módulos de 1950 mm de altura, 1.200 mm de anchura y 500 mm de fondo y 4 niveles. Incluidos paneles metálicos. MECALUX Picking M7 o equivalente.</t>
  </si>
  <si>
    <t>Estantería para carga manual, compuesta por 1 módulo de 2.500 mm de altura, 1.400 mm de anchura y 600 mm de fondo, con una capacidad de carga por nivel de 600 kg  y 5 niveles. Incluidos los paneles chapa galvanizada necesarios por cada nivel. MECALUX Picking M7 o equivalente.</t>
  </si>
  <si>
    <t>Estantería para carga manual, compuesta por 5 módulos de 2.500 mm de altura, 1.200 mm de anchura y 600 mm de fondo, con una capacidad de carga por nivel de 600 kg  y 5 niveles. Incluidos los paneles chapa galvanizada necesarios por cada nivel. MECALUX Picking M7o equivalente.</t>
  </si>
  <si>
    <t>Estantería para carga manual, compuesta por 7 módulos de 2.500 mm de altura, 1.200 mm de anchura y 600 mm de fondo, con una capacidad de carga por nivel de 600 kg  y 5 niveles. Incluidos los paneles chapa galvanizada necesarios por cada nivel. MECALUX Picking M7 o equivalente.</t>
  </si>
  <si>
    <t>Estantería para carga manual, compuesta por 5 módulos de 2.500 mm de altura, 1.400 mm de anchura y 600 mm de fondo, con una capacidad de carga por nivel de 600 kg  y 5 niveles. Incluidos los paneles chapa galvanizada necesarios por cada nivel. MECALUX Picking M7 o equivalente.</t>
  </si>
  <si>
    <t>Estantería para carga manual, compuesta por 2 módulos de 2.500 mm de altura, 1.200 mm de anchura y 600 mm de fondo, con una capacidad de carga por nivel de 600 kg  y 5 niveles. Incluidos los paneles chapa galvanizada necesarios por cada nivel. MECALUX Picking M7 o equivalente.</t>
  </si>
  <si>
    <t>Estantería para carga manual, compuesta por 3 módulos de 2.500 mm de altura, 1.000 mm de anchura y 600 mm de fondo, con una capacidad de carga por nivel de 600 kg  y 5 niveles. Incluidos los paneles chapa galvanizada necesarios por cada nivel. MECALUX Picking M7 o equivalente.</t>
  </si>
  <si>
    <t>Estantería para carga manual, compuesta por 4 módulos de 2.500 mm de altura, 1.200 mm de anchura y 600 mm de fondo, con una capacidad de carga por nivel de 600 kg  y 5 niveles. Incluidos los paneles chapa galvanizada necesarios por cada nivel. MECALUX Picking M7 o equivalente.</t>
  </si>
  <si>
    <t>Estantería para carga manual, compuesta por 3 módulos de 2.500 mm de altura, 1.200 mm de anchura y 600 mm de fondo, con una capacidad de carga por nivel de 600 kg  y 5 niveles. Incluidos los paneles chapa galvanizada necesarios por cada nivel. MECALUX Picking M7 o equivalente.</t>
  </si>
  <si>
    <t>Estantería para carga manual, compuesta por 2 módulos de 3.000 mm de altura, 1.000 mm de anchura y 600 mm de fondo, con una capacidad de carga por nivel de 600 kg  y 4 niveles. Incluidos los paneles chapa galvanizada necesarios por cada nivel. MECALUX Picking M7 o equivalente.</t>
  </si>
  <si>
    <t>Estantería para almacenamiento en vertical, con sencilla estructura con perfiles metálicos en azul y estantes en gris. De 2.4 metros de altura, con salientes para sujeción de mercancía. Ancho 1500 mm. 3C EQUIPAMIENTOS PORTECO o equivalente.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</si>
</sst>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164" fontId="0" fillId="0" borderId="0" xfId="0" applyNumberFormat="1"/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3" fillId="3" borderId="7" xfId="0" applyNumberFormat="1" applyFont="1" applyFill="1" applyBorder="1"/>
    <xf numFmtId="49" fontId="2" fillId="2" borderId="8" xfId="0" applyNumberFormat="1" applyFont="1" applyFill="1" applyBorder="1"/>
    <xf numFmtId="9" fontId="3" fillId="0" borderId="6" xfId="0" quotePrefix="1" applyNumberFormat="1" applyFont="1" applyBorder="1"/>
    <xf numFmtId="49" fontId="3" fillId="2" borderId="7" xfId="0" applyNumberFormat="1" applyFont="1" applyFill="1" applyBorder="1"/>
    <xf numFmtId="4" fontId="2" fillId="2" borderId="8" xfId="0" applyNumberFormat="1" applyFont="1" applyFill="1" applyBorder="1"/>
    <xf numFmtId="9" fontId="3" fillId="3" borderId="6" xfId="0" quotePrefix="1" applyNumberFormat="1" applyFont="1" applyFill="1" applyBorder="1"/>
    <xf numFmtId="4" fontId="2" fillId="3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" fontId="0" fillId="2" borderId="0" xfId="0" applyNumberFormat="1" applyFill="1"/>
    <xf numFmtId="4" fontId="3" fillId="2" borderId="0" xfId="0" applyNumberFormat="1" applyFont="1" applyFill="1"/>
    <xf numFmtId="49" fontId="2" fillId="2" borderId="3" xfId="0" applyNumberFormat="1" applyFont="1" applyFill="1" applyBorder="1"/>
    <xf numFmtId="10" fontId="3" fillId="0" borderId="6" xfId="0" quotePrefix="1" applyNumberFormat="1" applyFont="1" applyBorder="1"/>
    <xf numFmtId="4" fontId="2" fillId="2" borderId="3" xfId="0" applyNumberFormat="1" applyFont="1" applyFill="1" applyBorder="1"/>
    <xf numFmtId="0" fontId="1" fillId="2" borderId="0" xfId="0" applyFont="1" applyFill="1" applyAlignment="1">
      <alignment horizontal="left" vertical="top"/>
    </xf>
    <xf numFmtId="49" fontId="2" fillId="2" borderId="1" xfId="0" applyNumberFormat="1" applyFont="1" applyFill="1" applyBorder="1"/>
    <xf numFmtId="3" fontId="3" fillId="0" borderId="2" xfId="0" applyNumberFormat="1" applyFont="1" applyBorder="1"/>
    <xf numFmtId="4" fontId="3" fillId="3" borderId="2" xfId="0" applyNumberFormat="1" applyFont="1" applyFill="1" applyBorder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left" wrapText="1"/>
    </xf>
    <xf numFmtId="49" fontId="2" fillId="2" borderId="4" xfId="0" applyNumberFormat="1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left"/>
    </xf>
    <xf numFmtId="49" fontId="2" fillId="2" borderId="5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49" fontId="1" fillId="2" borderId="5" xfId="0" applyNumberFormat="1" applyFont="1" applyFill="1" applyBorder="1" applyAlignment="1">
      <alignment horizontal="left"/>
    </xf>
    <xf numFmtId="10" fontId="3" fillId="4" borderId="6" xfId="0" quotePrefix="1" applyNumberFormat="1" applyFont="1" applyFill="1" applyBorder="1" applyProtection="1">
      <protection locked="0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" fontId="2" fillId="0" borderId="0" xfId="0" applyNumberFormat="1" applyFont="1"/>
    <xf numFmtId="4" fontId="4" fillId="2" borderId="0" xfId="0" applyNumberFormat="1" applyFont="1" applyFill="1"/>
    <xf numFmtId="4" fontId="2" fillId="4" borderId="0" xfId="0" applyNumberFormat="1" applyFont="1" applyFill="1" applyProtection="1">
      <protection locked="0"/>
    </xf>
    <xf numFmtId="4" fontId="2" fillId="2" borderId="0" xfId="0" applyNumberFormat="1" applyFont="1" applyFill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DAAABF5-3179-41EE-9217-676E9A780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9032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108FD068-B750-44D3-B260-F8F6F8CAA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60271" y="60960"/>
          <a:ext cx="110490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62A4-4962-475D-898F-1E18E6367D81}">
  <dimension ref="A1:K40"/>
  <sheetViews>
    <sheetView tabSelected="1" zoomScale="60" zoomScaleNormal="60" workbookViewId="0">
      <selection activeCell="C36" sqref="C36"/>
    </sheetView>
  </sheetViews>
  <sheetFormatPr baseColWidth="10" defaultColWidth="11.453125" defaultRowHeight="14.5" x14ac:dyDescent="0.35"/>
  <cols>
    <col min="1" max="1" width="28.453125" customWidth="1"/>
    <col min="2" max="2" width="12.1796875" bestFit="1" customWidth="1"/>
    <col min="3" max="3" width="55.1796875" customWidth="1"/>
    <col min="4" max="4" width="18.54296875" customWidth="1"/>
    <col min="5" max="5" width="36.54296875" style="1" customWidth="1"/>
    <col min="6" max="6" width="18" style="1" bestFit="1" customWidth="1"/>
    <col min="7" max="7" width="22.54296875" style="2" customWidth="1"/>
    <col min="8" max="8" width="19.54296875" bestFit="1" customWidth="1"/>
    <col min="9" max="9" width="18.54296875" style="1" customWidth="1"/>
    <col min="10" max="10" width="13.81640625" bestFit="1" customWidth="1"/>
    <col min="11" max="11" width="15.1796875" bestFit="1" customWidth="1"/>
  </cols>
  <sheetData>
    <row r="1" spans="1:11" ht="15" thickBot="1" x14ac:dyDescent="0.4">
      <c r="D1" s="22" t="s">
        <v>0</v>
      </c>
      <c r="H1" s="22" t="s">
        <v>1</v>
      </c>
    </row>
    <row r="2" spans="1:11" ht="15" thickBot="1" x14ac:dyDescent="0.4">
      <c r="A2" s="23" t="s">
        <v>2</v>
      </c>
      <c r="B2" s="24">
        <v>2</v>
      </c>
    </row>
    <row r="3" spans="1:11" ht="15" customHeight="1" thickBot="1" x14ac:dyDescent="0.4">
      <c r="A3" s="28" t="s">
        <v>3</v>
      </c>
      <c r="B3" s="29"/>
      <c r="C3" s="30"/>
      <c r="D3" s="25">
        <f>SUM(G:G)</f>
        <v>152525.20999999996</v>
      </c>
      <c r="E3" s="28" t="s">
        <v>4</v>
      </c>
      <c r="F3" s="29"/>
      <c r="G3" s="30"/>
      <c r="H3" s="25">
        <f>SUM(I:I)</f>
        <v>0</v>
      </c>
    </row>
    <row r="4" spans="1:11" ht="15" customHeight="1" thickBot="1" x14ac:dyDescent="0.4">
      <c r="A4" s="19" t="s">
        <v>5</v>
      </c>
      <c r="B4" s="20">
        <v>0.06</v>
      </c>
      <c r="C4" s="10" t="s">
        <v>6</v>
      </c>
      <c r="D4" s="7">
        <f>ROUND($D$3*B4,2)</f>
        <v>9151.51</v>
      </c>
      <c r="E4" s="21" t="s">
        <v>7</v>
      </c>
      <c r="F4" s="37"/>
      <c r="G4" s="10" t="s">
        <v>6</v>
      </c>
      <c r="H4" s="7">
        <f>ROUND($H$3*F4,2)</f>
        <v>0</v>
      </c>
    </row>
    <row r="5" spans="1:11" ht="15" thickBot="1" x14ac:dyDescent="0.4">
      <c r="A5" s="19" t="s">
        <v>8</v>
      </c>
      <c r="B5" s="20">
        <v>0.09</v>
      </c>
      <c r="C5" s="10" t="s">
        <v>9</v>
      </c>
      <c r="D5" s="7">
        <f>ROUND($D$3*B5,2)</f>
        <v>13727.27</v>
      </c>
      <c r="E5" s="21" t="s">
        <v>10</v>
      </c>
      <c r="F5" s="37"/>
      <c r="G5" s="10" t="s">
        <v>9</v>
      </c>
      <c r="H5" s="7">
        <f>ROUND($H$3*F5,2)</f>
        <v>0</v>
      </c>
    </row>
    <row r="6" spans="1:11" ht="15" thickBot="1" x14ac:dyDescent="0.4">
      <c r="A6" s="31" t="s">
        <v>11</v>
      </c>
      <c r="B6" s="32"/>
      <c r="C6" s="33"/>
      <c r="D6" s="7">
        <f>SUM(D3,D4,D5)</f>
        <v>175403.98999999996</v>
      </c>
      <c r="E6" s="31" t="s">
        <v>12</v>
      </c>
      <c r="F6" s="32"/>
      <c r="G6" s="33"/>
      <c r="H6" s="7">
        <f>SUM(H3,H4,H5)</f>
        <v>0</v>
      </c>
      <c r="J6" s="1"/>
      <c r="K6" s="1"/>
    </row>
    <row r="7" spans="1:11" ht="15" thickBot="1" x14ac:dyDescent="0.4">
      <c r="A7" s="8" t="s">
        <v>13</v>
      </c>
      <c r="B7" s="9">
        <v>0.21</v>
      </c>
      <c r="C7" s="10" t="s">
        <v>14</v>
      </c>
      <c r="D7" s="7">
        <f>ROUND($D$6*B7,2)</f>
        <v>36834.839999999997</v>
      </c>
      <c r="E7" s="11" t="s">
        <v>13</v>
      </c>
      <c r="F7" s="12">
        <f>B7</f>
        <v>0.21</v>
      </c>
      <c r="G7" s="10" t="s">
        <v>14</v>
      </c>
      <c r="H7" s="7">
        <f>ROUND($H$6*F7,2)</f>
        <v>0</v>
      </c>
    </row>
    <row r="8" spans="1:11" ht="15" thickBot="1" x14ac:dyDescent="0.4">
      <c r="A8" s="34" t="s">
        <v>15</v>
      </c>
      <c r="B8" s="35"/>
      <c r="C8" s="36"/>
      <c r="D8" s="13">
        <f>SUM(D6:D7)</f>
        <v>212238.82999999996</v>
      </c>
      <c r="E8" s="34" t="s">
        <v>16</v>
      </c>
      <c r="F8" s="35"/>
      <c r="G8" s="36"/>
      <c r="H8" s="13">
        <f>SUM(H6:H7)</f>
        <v>0</v>
      </c>
    </row>
    <row r="9" spans="1:11" ht="15" thickBot="1" x14ac:dyDescent="0.4"/>
    <row r="10" spans="1:11" ht="15" thickBot="1" x14ac:dyDescent="0.4">
      <c r="A10" s="14"/>
      <c r="F10" s="26" t="s">
        <v>17</v>
      </c>
      <c r="G10" s="27"/>
      <c r="H10" s="26" t="s">
        <v>18</v>
      </c>
      <c r="I10" s="27"/>
    </row>
    <row r="11" spans="1:11" x14ac:dyDescent="0.35">
      <c r="A11" s="15" t="s">
        <v>19</v>
      </c>
      <c r="B11" s="15" t="s">
        <v>20</v>
      </c>
      <c r="C11" s="15" t="s">
        <v>21</v>
      </c>
      <c r="D11" s="15" t="s">
        <v>22</v>
      </c>
      <c r="E11" s="16" t="s">
        <v>23</v>
      </c>
      <c r="F11" s="16" t="s">
        <v>24</v>
      </c>
      <c r="G11" s="15" t="s">
        <v>25</v>
      </c>
      <c r="H11" s="15" t="s">
        <v>26</v>
      </c>
      <c r="I11" s="15" t="s">
        <v>27</v>
      </c>
    </row>
    <row r="12" spans="1:11" s="44" customFormat="1" ht="29" x14ac:dyDescent="0.35">
      <c r="A12" s="38" t="s">
        <v>28</v>
      </c>
      <c r="B12" s="38"/>
      <c r="C12" s="39" t="s">
        <v>34</v>
      </c>
      <c r="D12" s="38"/>
      <c r="E12" s="40"/>
      <c r="F12" s="40"/>
      <c r="G12" s="41"/>
      <c r="H12" s="42"/>
      <c r="I12" s="43"/>
    </row>
    <row r="13" spans="1:11" s="44" customFormat="1" ht="29" x14ac:dyDescent="0.35">
      <c r="A13" s="38" t="s">
        <v>29</v>
      </c>
      <c r="B13" s="38"/>
      <c r="C13" s="39" t="s">
        <v>34</v>
      </c>
      <c r="D13" s="38"/>
      <c r="E13" s="40"/>
      <c r="F13" s="40"/>
      <c r="G13" s="41"/>
      <c r="H13" s="42"/>
      <c r="I13" s="43"/>
    </row>
    <row r="14" spans="1:11" ht="84.65" customHeight="1" x14ac:dyDescent="0.35">
      <c r="A14" s="4"/>
      <c r="B14" s="4"/>
      <c r="C14" s="45" t="s">
        <v>35</v>
      </c>
      <c r="D14" s="5" t="s">
        <v>30</v>
      </c>
      <c r="E14" s="6">
        <v>4</v>
      </c>
      <c r="F14" s="6">
        <v>1675.48</v>
      </c>
      <c r="G14" s="17">
        <f t="shared" ref="G14:G35" si="0">ROUND(E14*F14,2)</f>
        <v>6701.92</v>
      </c>
      <c r="H14" s="42"/>
      <c r="I14" s="18">
        <f t="shared" ref="I14:I35" si="1">ROUND(E14*H14,2)</f>
        <v>0</v>
      </c>
    </row>
    <row r="15" spans="1:11" ht="72.5" x14ac:dyDescent="0.35">
      <c r="A15" s="4"/>
      <c r="B15" s="4"/>
      <c r="C15" s="45" t="s">
        <v>36</v>
      </c>
      <c r="D15" s="5" t="s">
        <v>30</v>
      </c>
      <c r="E15" s="6">
        <v>2</v>
      </c>
      <c r="F15" s="6">
        <v>1389</v>
      </c>
      <c r="G15" s="17">
        <f t="shared" si="0"/>
        <v>2778</v>
      </c>
      <c r="H15" s="42"/>
      <c r="I15" s="18">
        <f t="shared" si="1"/>
        <v>0</v>
      </c>
    </row>
    <row r="16" spans="1:11" ht="58" x14ac:dyDescent="0.35">
      <c r="A16" s="4"/>
      <c r="B16" s="4"/>
      <c r="C16" s="45" t="s">
        <v>37</v>
      </c>
      <c r="D16" s="5" t="s">
        <v>30</v>
      </c>
      <c r="E16" s="6">
        <v>2</v>
      </c>
      <c r="F16" s="6">
        <v>1397.22</v>
      </c>
      <c r="G16" s="17">
        <f t="shared" si="0"/>
        <v>2794.44</v>
      </c>
      <c r="H16" s="42"/>
      <c r="I16" s="18">
        <f t="shared" si="1"/>
        <v>0</v>
      </c>
    </row>
    <row r="17" spans="1:9" ht="58" x14ac:dyDescent="0.35">
      <c r="A17" s="4"/>
      <c r="B17" s="4"/>
      <c r="C17" s="45" t="s">
        <v>38</v>
      </c>
      <c r="D17" s="5" t="s">
        <v>30</v>
      </c>
      <c r="E17" s="6">
        <v>3</v>
      </c>
      <c r="F17" s="6">
        <v>2223.7800000000002</v>
      </c>
      <c r="G17" s="17">
        <f t="shared" si="0"/>
        <v>6671.34</v>
      </c>
      <c r="H17" s="42"/>
      <c r="I17" s="18">
        <f t="shared" si="1"/>
        <v>0</v>
      </c>
    </row>
    <row r="18" spans="1:9" ht="58" x14ac:dyDescent="0.35">
      <c r="A18" s="4"/>
      <c r="B18" s="4"/>
      <c r="C18" s="45" t="s">
        <v>39</v>
      </c>
      <c r="D18" s="5" t="s">
        <v>30</v>
      </c>
      <c r="E18" s="6">
        <v>5</v>
      </c>
      <c r="F18" s="6">
        <v>4447.57</v>
      </c>
      <c r="G18" s="17">
        <f t="shared" si="0"/>
        <v>22237.85</v>
      </c>
      <c r="H18" s="42"/>
      <c r="I18" s="18">
        <f t="shared" si="1"/>
        <v>0</v>
      </c>
    </row>
    <row r="19" spans="1:9" ht="58" x14ac:dyDescent="0.35">
      <c r="A19" s="4"/>
      <c r="B19" s="4"/>
      <c r="C19" s="45" t="s">
        <v>40</v>
      </c>
      <c r="D19" s="5" t="s">
        <v>30</v>
      </c>
      <c r="E19" s="6">
        <v>6</v>
      </c>
      <c r="F19" s="6">
        <v>5261.52</v>
      </c>
      <c r="G19" s="17">
        <f t="shared" si="0"/>
        <v>31569.119999999999</v>
      </c>
      <c r="H19" s="42"/>
      <c r="I19" s="18">
        <f t="shared" si="1"/>
        <v>0</v>
      </c>
    </row>
    <row r="20" spans="1:9" ht="41.5" customHeight="1" x14ac:dyDescent="0.35">
      <c r="A20" s="4"/>
      <c r="B20" s="4"/>
      <c r="C20" s="45" t="s">
        <v>40</v>
      </c>
      <c r="D20" s="5" t="s">
        <v>30</v>
      </c>
      <c r="E20" s="6">
        <v>5</v>
      </c>
      <c r="F20" s="6">
        <v>5703.35</v>
      </c>
      <c r="G20" s="17">
        <f t="shared" si="0"/>
        <v>28516.75</v>
      </c>
      <c r="H20" s="42"/>
      <c r="I20" s="18">
        <f t="shared" si="1"/>
        <v>0</v>
      </c>
    </row>
    <row r="21" spans="1:9" ht="72.5" x14ac:dyDescent="0.35">
      <c r="A21" s="4"/>
      <c r="B21" s="4"/>
      <c r="C21" s="45" t="s">
        <v>36</v>
      </c>
      <c r="D21" s="5" t="s">
        <v>30</v>
      </c>
      <c r="E21" s="6">
        <v>1</v>
      </c>
      <c r="F21" s="6">
        <v>1667.26</v>
      </c>
      <c r="G21" s="17">
        <f t="shared" si="0"/>
        <v>1667.26</v>
      </c>
      <c r="H21" s="42"/>
      <c r="I21" s="18">
        <f t="shared" si="1"/>
        <v>0</v>
      </c>
    </row>
    <row r="22" spans="1:9" ht="72.5" x14ac:dyDescent="0.35">
      <c r="A22" s="4"/>
      <c r="B22" s="4"/>
      <c r="C22" s="45" t="s">
        <v>41</v>
      </c>
      <c r="D22" s="5" t="s">
        <v>30</v>
      </c>
      <c r="E22" s="6">
        <v>1</v>
      </c>
      <c r="F22" s="6">
        <v>1397.22</v>
      </c>
      <c r="G22" s="17">
        <f t="shared" si="0"/>
        <v>1397.22</v>
      </c>
      <c r="H22" s="42"/>
      <c r="I22" s="18">
        <f t="shared" si="1"/>
        <v>0</v>
      </c>
    </row>
    <row r="23" spans="1:9" ht="72.5" x14ac:dyDescent="0.35">
      <c r="A23" s="4"/>
      <c r="B23" s="4"/>
      <c r="C23" s="45" t="s">
        <v>42</v>
      </c>
      <c r="D23" s="5" t="s">
        <v>30</v>
      </c>
      <c r="E23" s="6">
        <v>2</v>
      </c>
      <c r="F23" s="6">
        <v>3591.96</v>
      </c>
      <c r="G23" s="17">
        <f t="shared" si="0"/>
        <v>7183.92</v>
      </c>
      <c r="H23" s="42"/>
      <c r="I23" s="18">
        <f t="shared" si="1"/>
        <v>0</v>
      </c>
    </row>
    <row r="24" spans="1:9" ht="72.5" x14ac:dyDescent="0.35">
      <c r="A24" s="4"/>
      <c r="B24" s="4"/>
      <c r="C24" s="45" t="s">
        <v>43</v>
      </c>
      <c r="D24" s="5" t="s">
        <v>30</v>
      </c>
      <c r="E24" s="6">
        <v>1</v>
      </c>
      <c r="F24" s="6">
        <v>3477.26</v>
      </c>
      <c r="G24" s="17">
        <f t="shared" si="0"/>
        <v>3477.26</v>
      </c>
      <c r="H24" s="42"/>
      <c r="I24" s="18">
        <f t="shared" si="1"/>
        <v>0</v>
      </c>
    </row>
    <row r="25" spans="1:9" ht="72.5" x14ac:dyDescent="0.35">
      <c r="A25" s="4"/>
      <c r="B25" s="4"/>
      <c r="C25" s="45" t="s">
        <v>44</v>
      </c>
      <c r="D25" s="5" t="s">
        <v>30</v>
      </c>
      <c r="E25" s="6">
        <v>1</v>
      </c>
      <c r="F25" s="6">
        <v>3655.16</v>
      </c>
      <c r="G25" s="17">
        <f t="shared" si="0"/>
        <v>3655.16</v>
      </c>
      <c r="H25" s="42"/>
      <c r="I25" s="18">
        <f t="shared" si="1"/>
        <v>0</v>
      </c>
    </row>
    <row r="26" spans="1:9" ht="72.5" x14ac:dyDescent="0.35">
      <c r="A26" s="4"/>
      <c r="B26" s="4"/>
      <c r="C26" s="45" t="s">
        <v>45</v>
      </c>
      <c r="D26" s="5" t="s">
        <v>30</v>
      </c>
      <c r="E26" s="6">
        <v>1</v>
      </c>
      <c r="F26" s="6">
        <v>1667.26</v>
      </c>
      <c r="G26" s="17">
        <f t="shared" si="0"/>
        <v>1667.26</v>
      </c>
      <c r="H26" s="42"/>
      <c r="I26" s="18">
        <f t="shared" si="1"/>
        <v>0</v>
      </c>
    </row>
    <row r="27" spans="1:9" ht="72.5" x14ac:dyDescent="0.35">
      <c r="A27" s="4"/>
      <c r="B27" s="4"/>
      <c r="C27" s="45" t="s">
        <v>46</v>
      </c>
      <c r="D27" s="5" t="s">
        <v>30</v>
      </c>
      <c r="E27" s="6">
        <v>1</v>
      </c>
      <c r="F27" s="6">
        <v>2657.76</v>
      </c>
      <c r="G27" s="17">
        <f t="shared" si="0"/>
        <v>2657.76</v>
      </c>
      <c r="H27" s="42"/>
      <c r="I27" s="18">
        <f t="shared" si="1"/>
        <v>0</v>
      </c>
    </row>
    <row r="28" spans="1:9" ht="72.5" x14ac:dyDescent="0.35">
      <c r="A28" s="4"/>
      <c r="B28" s="4"/>
      <c r="C28" s="45" t="s">
        <v>45</v>
      </c>
      <c r="D28" s="5" t="s">
        <v>30</v>
      </c>
      <c r="E28" s="6">
        <v>1</v>
      </c>
      <c r="F28" s="6">
        <v>1667.26</v>
      </c>
      <c r="G28" s="17">
        <f t="shared" si="0"/>
        <v>1667.26</v>
      </c>
      <c r="H28" s="42"/>
      <c r="I28" s="18">
        <f t="shared" si="1"/>
        <v>0</v>
      </c>
    </row>
    <row r="29" spans="1:9" ht="72.5" x14ac:dyDescent="0.35">
      <c r="A29" s="4"/>
      <c r="B29" s="4"/>
      <c r="C29" s="45" t="s">
        <v>46</v>
      </c>
      <c r="D29" s="5" t="s">
        <v>30</v>
      </c>
      <c r="E29" s="6">
        <v>2</v>
      </c>
      <c r="F29" s="6">
        <v>3214.28</v>
      </c>
      <c r="G29" s="17">
        <f t="shared" si="0"/>
        <v>6428.56</v>
      </c>
      <c r="H29" s="42"/>
      <c r="I29" s="18">
        <f t="shared" si="1"/>
        <v>0</v>
      </c>
    </row>
    <row r="30" spans="1:9" ht="72.5" x14ac:dyDescent="0.35">
      <c r="A30" s="4"/>
      <c r="B30" s="4"/>
      <c r="C30" s="45" t="s">
        <v>47</v>
      </c>
      <c r="D30" s="5" t="s">
        <v>30</v>
      </c>
      <c r="E30" s="6">
        <v>1</v>
      </c>
      <c r="F30" s="6">
        <v>2778</v>
      </c>
      <c r="G30" s="17">
        <f t="shared" si="0"/>
        <v>2778</v>
      </c>
      <c r="H30" s="42"/>
      <c r="I30" s="18">
        <f t="shared" si="1"/>
        <v>0</v>
      </c>
    </row>
    <row r="31" spans="1:9" ht="72.5" x14ac:dyDescent="0.35">
      <c r="A31" s="4"/>
      <c r="B31" s="4"/>
      <c r="C31" s="45" t="s">
        <v>48</v>
      </c>
      <c r="D31" s="5" t="s">
        <v>30</v>
      </c>
      <c r="E31" s="6">
        <v>1</v>
      </c>
      <c r="F31" s="6">
        <v>2657.76</v>
      </c>
      <c r="G31" s="17">
        <f t="shared" si="0"/>
        <v>2657.76</v>
      </c>
      <c r="H31" s="42"/>
      <c r="I31" s="18">
        <f t="shared" si="1"/>
        <v>0</v>
      </c>
    </row>
    <row r="32" spans="1:9" ht="72.5" x14ac:dyDescent="0.35">
      <c r="A32" s="4"/>
      <c r="B32" s="4"/>
      <c r="C32" s="45" t="s">
        <v>47</v>
      </c>
      <c r="D32" s="5" t="s">
        <v>30</v>
      </c>
      <c r="E32" s="6">
        <v>3</v>
      </c>
      <c r="F32" s="6">
        <v>3334.52</v>
      </c>
      <c r="G32" s="17">
        <f t="shared" si="0"/>
        <v>10003.56</v>
      </c>
      <c r="H32" s="42"/>
      <c r="I32" s="18">
        <f t="shared" si="1"/>
        <v>0</v>
      </c>
    </row>
    <row r="33" spans="1:9" ht="72.5" x14ac:dyDescent="0.35">
      <c r="A33" s="4"/>
      <c r="B33" s="4"/>
      <c r="C33" s="45" t="s">
        <v>49</v>
      </c>
      <c r="D33" s="5" t="s">
        <v>30</v>
      </c>
      <c r="E33" s="6">
        <v>1</v>
      </c>
      <c r="F33" s="6">
        <v>1667.26</v>
      </c>
      <c r="G33" s="17">
        <f t="shared" si="0"/>
        <v>1667.26</v>
      </c>
      <c r="H33" s="42"/>
      <c r="I33" s="18">
        <f t="shared" si="1"/>
        <v>0</v>
      </c>
    </row>
    <row r="34" spans="1:9" ht="58" x14ac:dyDescent="0.35">
      <c r="A34" s="4"/>
      <c r="B34" s="4"/>
      <c r="C34" s="45" t="s">
        <v>39</v>
      </c>
      <c r="D34" s="5" t="s">
        <v>30</v>
      </c>
      <c r="E34" s="6">
        <v>1</v>
      </c>
      <c r="F34" s="6">
        <v>2778</v>
      </c>
      <c r="G34" s="17">
        <f t="shared" si="0"/>
        <v>2778</v>
      </c>
      <c r="H34" s="42"/>
      <c r="I34" s="18">
        <f t="shared" si="1"/>
        <v>0</v>
      </c>
    </row>
    <row r="35" spans="1:9" ht="56.15" customHeight="1" x14ac:dyDescent="0.35">
      <c r="A35" s="4"/>
      <c r="B35" s="4"/>
      <c r="C35" s="45" t="s">
        <v>50</v>
      </c>
      <c r="D35" s="5" t="s">
        <v>30</v>
      </c>
      <c r="E35" s="6">
        <v>5</v>
      </c>
      <c r="F35" s="6">
        <v>313.91000000000003</v>
      </c>
      <c r="G35" s="17">
        <f t="shared" si="0"/>
        <v>1569.55</v>
      </c>
      <c r="H35" s="42"/>
      <c r="I35" s="18">
        <f t="shared" si="1"/>
        <v>0</v>
      </c>
    </row>
    <row r="36" spans="1:9" x14ac:dyDescent="0.35">
      <c r="C36" s="46"/>
      <c r="G36" s="1"/>
      <c r="H36" s="1"/>
    </row>
    <row r="37" spans="1:9" x14ac:dyDescent="0.35">
      <c r="C37" s="46"/>
      <c r="G37" s="1"/>
      <c r="H37" s="1"/>
    </row>
    <row r="38" spans="1:9" x14ac:dyDescent="0.35">
      <c r="C38" s="46"/>
      <c r="G38" s="1"/>
      <c r="H38" s="1"/>
    </row>
    <row r="39" spans="1:9" x14ac:dyDescent="0.35">
      <c r="C39" s="46"/>
      <c r="G39" s="1"/>
      <c r="H39" s="1"/>
    </row>
    <row r="40" spans="1:9" x14ac:dyDescent="0.35">
      <c r="C40" s="46"/>
      <c r="G40" s="1"/>
      <c r="H40" s="1"/>
    </row>
  </sheetData>
  <sheetProtection algorithmName="SHA-512" hashValue="NlJe2MYEAsQuELXMmMx2O5lVeYfOxoKjOUb/4KloRRTL1svrCAJ29W8WHUvNfDDODU5S09MxXLyUmZuH5qGmgQ==" saltValue="SxwxuuAQfBD6mp8dvRIGI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l importe no es válido" error="El precio unitario ofertado es superior al precio unitario base de licitación, lo que no está permitido." sqref="H14:H35" xr:uid="{C8DBFD93-60DC-46A9-AFA6-0345AD76AAB7}">
      <formula1>G14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9750-0791-40DE-9D45-C6862561D218}">
  <dimension ref="B1:B3"/>
  <sheetViews>
    <sheetView workbookViewId="0">
      <selection activeCell="B16" sqref="B16"/>
    </sheetView>
  </sheetViews>
  <sheetFormatPr baseColWidth="10" defaultColWidth="11.453125" defaultRowHeight="14.5" x14ac:dyDescent="0.35"/>
  <cols>
    <col min="2" max="2" width="67.6328125" customWidth="1"/>
  </cols>
  <sheetData>
    <row r="1" spans="2:2" x14ac:dyDescent="0.35">
      <c r="B1" s="3" t="s">
        <v>31</v>
      </c>
    </row>
    <row r="2" spans="2:2" x14ac:dyDescent="0.35">
      <c r="B2" s="3" t="s">
        <v>32</v>
      </c>
    </row>
    <row r="3" spans="2:2" x14ac:dyDescent="0.35">
      <c r="B3" s="3" t="s">
        <v>33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2025-03-17T11:43:22Z</dcterms:created>
  <dcterms:modified xsi:type="dcterms:W3CDTF">2025-12-24T08:12:09Z</dcterms:modified>
</cp:coreProperties>
</file>