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defaultThemeVersion="166925"/>
  <xr:revisionPtr revIDLastSave="0" documentId="8_{64963DAD-3081-40B9-8420-A4E6C66A13A5}" xr6:coauthVersionLast="47" xr6:coauthVersionMax="47" xr10:uidLastSave="{00000000-0000-0000-0000-000000000000}"/>
  <bookViews>
    <workbookView xWindow="-120" yWindow="-120" windowWidth="29040" windowHeight="15720" xr2:uid="{F043CD35-4EC0-4E73-B105-4F3FF39130F0}"/>
  </bookViews>
  <sheets>
    <sheet name="Oferta Económica" sheetId="1" r:id="rId1"/>
    <sheet name="CERTO_I" sheetId="3" state="hidden" r:id="rId2"/>
    <sheet name="CERTO_G" sheetId="4" state="hidden" r:id="rId3"/>
    <sheet name="Instrucciones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3" l="1"/>
  <c r="I14" i="3" s="1"/>
  <c r="H3" i="3" s="1"/>
  <c r="H14" i="4"/>
  <c r="I14" i="4" s="1"/>
  <c r="H3" i="4" s="1"/>
  <c r="G14" i="4"/>
  <c r="F7" i="4"/>
  <c r="G14" i="3"/>
  <c r="D3" i="3" s="1"/>
  <c r="F7" i="3"/>
  <c r="D3" i="4" l="1"/>
  <c r="D5" i="4"/>
  <c r="D4" i="4"/>
  <c r="D6" i="4" s="1"/>
  <c r="H4" i="4"/>
  <c r="H5" i="4"/>
  <c r="D4" i="3"/>
  <c r="D5" i="3"/>
  <c r="D6" i="3" s="1"/>
  <c r="H4" i="3"/>
  <c r="H5" i="3"/>
  <c r="H6" i="3" l="1"/>
  <c r="H7" i="3" s="1"/>
  <c r="H8" i="3" s="1"/>
  <c r="H6" i="4"/>
  <c r="H7" i="4" s="1"/>
  <c r="H8" i="4" s="1"/>
  <c r="D7" i="4"/>
  <c r="D8" i="4"/>
  <c r="D7" i="3"/>
  <c r="D8" i="3" s="1"/>
  <c r="G16" i="1" l="1"/>
  <c r="I16" i="1"/>
  <c r="I14" i="1"/>
  <c r="F7" i="1"/>
  <c r="G14" i="1" l="1"/>
  <c r="H3" i="1" l="1"/>
  <c r="H5" i="1" s="1"/>
  <c r="D3" i="1"/>
  <c r="D4" i="1" l="1"/>
  <c r="H4" i="1"/>
  <c r="H6" i="1" s="1"/>
  <c r="H7" i="1" s="1"/>
  <c r="H8" i="1" s="1"/>
  <c r="D5" i="1"/>
  <c r="D6" i="1" l="1"/>
  <c r="D7" i="1" s="1"/>
  <c r="D8" i="1" s="1"/>
</calcChain>
</file>

<file path=xl/sharedStrings.xml><?xml version="1.0" encoding="utf-8"?>
<sst xmlns="http://schemas.openxmlformats.org/spreadsheetml/2006/main" count="129" uniqueCount="44">
  <si>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</si>
  <si>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</si>
  <si>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</si>
  <si>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</si>
  <si>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</si>
  <si>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</si>
  <si>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</si>
  <si>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</si>
  <si>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</si>
  <si>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</si>
  <si>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</si>
  <si>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</si>
  <si>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</si>
  <si>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</si>
  <si>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</si>
  <si>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</si>
  <si>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</si>
  <si>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</si>
  <si>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</si>
  <si>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</si>
  <si>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</si>
  <si>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</si>
  <si>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</si>
  <si>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</si>
  <si>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</si>
  <si>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</si>
  <si>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</si>
  <si>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</si>
  <si>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</si>
  <si>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</si>
  <si>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</si>
  <si>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</si>
  <si>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</si>
  <si>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ud</t>
  </si>
  <si>
    <t>T1</t>
  </si>
  <si>
    <t>M1</t>
  </si>
  <si>
    <t>1.2</t>
  </si>
  <si>
    <t>A1</t>
  </si>
  <si>
    <t>SUMINISTRO, INSTALACIÓN Y MANTENIMIENTO ALMACÉN AUTOMÁTICO</t>
  </si>
  <si>
    <t>SUMINISTRO E INSTALACIÓN ALMACÉN AUTOMÁTICO</t>
  </si>
  <si>
    <t>Suministro de un sistema almacenamiento automático</t>
  </si>
  <si>
    <t xml:space="preserve">MANTENIMIENTO ALMACÉN AUTOMÁTICO </t>
  </si>
  <si>
    <t>Mantenimiento preventivo almacén automático</t>
  </si>
  <si>
    <t>Se solicitan precios unitarios a los ofertantes para cada uno de los conceptos descritos (siendo iguales o inferiores a los precios unitarios de licitación). En dichos precios unitarios ya se consideran incluidos tanto el beneficio industrial como los gastos generales.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</si>
</sst>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3" fillId="0" borderId="0" xfId="0" applyNumberFormat="1" applyFont="1"/>
    <xf numFmtId="4" fontId="0" fillId="0" borderId="0" xfId="0" applyNumberFormat="1"/>
    <xf numFmtId="4" fontId="0" fillId="4" borderId="0" xfId="0" applyNumberFormat="1" applyFill="1"/>
    <xf numFmtId="4" fontId="3" fillId="4" borderId="0" xfId="0" applyNumberFormat="1" applyFont="1" applyFill="1"/>
    <xf numFmtId="164" fontId="0" fillId="0" borderId="0" xfId="0" applyNumberFormat="1"/>
    <xf numFmtId="1" fontId="3" fillId="0" borderId="0" xfId="0" applyNumberFormat="1" applyFont="1"/>
    <xf numFmtId="4" fontId="3" fillId="0" borderId="0" xfId="0" applyNumberFormat="1" applyFont="1"/>
    <xf numFmtId="4" fontId="3" fillId="5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9" fontId="3" fillId="4" borderId="2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" fontId="4" fillId="4" borderId="1" xfId="0" applyNumberFormat="1" applyFont="1" applyFill="1" applyBorder="1"/>
    <xf numFmtId="0" fontId="2" fillId="2" borderId="0" xfId="0" applyFont="1" applyFill="1" applyAlignment="1">
      <alignment horizontal="left" vertical="top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" fontId="3" fillId="3" borderId="0" xfId="0" applyNumberFormat="1" applyFont="1" applyFill="1" applyProtection="1">
      <protection locked="0"/>
    </xf>
    <xf numFmtId="0" fontId="3" fillId="0" borderId="9" xfId="0" applyFont="1" applyBorder="1"/>
    <xf numFmtId="0" fontId="3" fillId="3" borderId="9" xfId="0" applyFont="1" applyFill="1" applyBorder="1"/>
    <xf numFmtId="0" fontId="3" fillId="6" borderId="9" xfId="0" applyFont="1" applyFill="1" applyBorder="1"/>
    <xf numFmtId="10" fontId="3" fillId="7" borderId="4" xfId="0" quotePrefix="1" applyNumberFormat="1" applyFont="1" applyFill="1" applyBorder="1" applyProtection="1">
      <protection locked="0"/>
    </xf>
    <xf numFmtId="4" fontId="3" fillId="7" borderId="0" xfId="0" applyNumberFormat="1" applyFont="1" applyFill="1"/>
    <xf numFmtId="4" fontId="3" fillId="7" borderId="0" xfId="0" applyNumberFormat="1" applyFont="1" applyFill="1" applyProtection="1">
      <protection locked="0"/>
    </xf>
    <xf numFmtId="10" fontId="3" fillId="7" borderId="4" xfId="0" quotePrefix="1" applyNumberFormat="1" applyFont="1" applyFill="1" applyBorder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0" fontId="0" fillId="3" borderId="9" xfId="0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1B16F8DA-4FBC-4552-80C3-CD80AC6258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1234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D1E88E9F-6618-4627-A184-B1E8FF11EB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1234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1"/>
  <sheetViews>
    <sheetView tabSelected="1" zoomScale="120" zoomScaleNormal="120" workbookViewId="0">
      <selection activeCell="C25" sqref="C25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68.7109375" bestFit="1" customWidth="1"/>
    <col min="4" max="4" width="18.7109375" customWidth="1"/>
    <col min="5" max="5" width="27.7109375" style="2" customWidth="1"/>
    <col min="6" max="6" width="18" style="2" bestFit="1" customWidth="1"/>
    <col min="7" max="7" width="22.5703125" style="5" customWidth="1"/>
    <col min="8" max="8" width="19.7109375" bestFit="1" customWidth="1"/>
    <col min="9" max="9" width="18.7109375" style="2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21" t="s">
        <v>0</v>
      </c>
      <c r="H1" s="21" t="s">
        <v>1</v>
      </c>
    </row>
    <row r="2" spans="1:9" ht="15.75" thickBot="1" x14ac:dyDescent="0.3">
      <c r="A2" s="22" t="s">
        <v>2</v>
      </c>
      <c r="B2" s="23">
        <v>1</v>
      </c>
    </row>
    <row r="3" spans="1:9" ht="15" customHeight="1" thickBot="1" x14ac:dyDescent="0.3">
      <c r="A3" s="35" t="s">
        <v>3</v>
      </c>
      <c r="B3" s="36"/>
      <c r="C3" s="37"/>
      <c r="D3" s="24">
        <f>SUM(G:G)</f>
        <v>3840174.72</v>
      </c>
      <c r="E3" s="35" t="s">
        <v>4</v>
      </c>
      <c r="F3" s="36"/>
      <c r="G3" s="37"/>
      <c r="H3" s="24">
        <f>SUM(I:I)</f>
        <v>0</v>
      </c>
    </row>
    <row r="4" spans="1:9" ht="15" customHeight="1" thickBot="1" x14ac:dyDescent="0.3">
      <c r="A4" s="18" t="s">
        <v>5</v>
      </c>
      <c r="B4" s="19">
        <v>0</v>
      </c>
      <c r="C4" s="11" t="s">
        <v>6</v>
      </c>
      <c r="D4" s="8">
        <f>ROUND($D$3*B4,2)</f>
        <v>0</v>
      </c>
      <c r="E4" s="20" t="s">
        <v>7</v>
      </c>
      <c r="F4" s="32">
        <v>0</v>
      </c>
      <c r="G4" s="11" t="s">
        <v>6</v>
      </c>
      <c r="H4" s="8">
        <f>ROUND($H$3*F4,2)</f>
        <v>0</v>
      </c>
    </row>
    <row r="5" spans="1:9" ht="15.75" thickBot="1" x14ac:dyDescent="0.3">
      <c r="A5" s="18" t="s">
        <v>8</v>
      </c>
      <c r="B5" s="19">
        <v>0</v>
      </c>
      <c r="C5" s="11" t="s">
        <v>9</v>
      </c>
      <c r="D5" s="8">
        <f>ROUND($D$3*B5,2)</f>
        <v>0</v>
      </c>
      <c r="E5" s="20" t="s">
        <v>10</v>
      </c>
      <c r="F5" s="32">
        <v>0</v>
      </c>
      <c r="G5" s="11" t="s">
        <v>9</v>
      </c>
      <c r="H5" s="8">
        <f>ROUND($H$3*F5,2)</f>
        <v>0</v>
      </c>
    </row>
    <row r="6" spans="1:9" ht="15.75" thickBot="1" x14ac:dyDescent="0.3">
      <c r="A6" s="38" t="s">
        <v>11</v>
      </c>
      <c r="B6" s="39"/>
      <c r="C6" s="40"/>
      <c r="D6" s="8">
        <f>SUM(D3,D4,D5)</f>
        <v>3840174.72</v>
      </c>
      <c r="E6" s="38" t="s">
        <v>12</v>
      </c>
      <c r="F6" s="39"/>
      <c r="G6" s="40"/>
      <c r="H6" s="8">
        <f>SUM(H3,H4,H5)</f>
        <v>0</v>
      </c>
    </row>
    <row r="7" spans="1:9" ht="15.75" thickBot="1" x14ac:dyDescent="0.3">
      <c r="A7" s="9" t="s">
        <v>13</v>
      </c>
      <c r="B7" s="10">
        <v>0.21</v>
      </c>
      <c r="C7" s="11" t="s">
        <v>14</v>
      </c>
      <c r="D7" s="8">
        <f>ROUND($D$6*B7,2)</f>
        <v>806436.69</v>
      </c>
      <c r="E7" s="12" t="s">
        <v>13</v>
      </c>
      <c r="F7" s="13">
        <f>B7</f>
        <v>0.21</v>
      </c>
      <c r="G7" s="11" t="s">
        <v>14</v>
      </c>
      <c r="H7" s="8">
        <f>ROUND($H$6*F7,2)</f>
        <v>0</v>
      </c>
    </row>
    <row r="8" spans="1:9" ht="15.75" thickBot="1" x14ac:dyDescent="0.3">
      <c r="A8" s="41" t="s">
        <v>15</v>
      </c>
      <c r="B8" s="42"/>
      <c r="C8" s="43"/>
      <c r="D8" s="14">
        <f>SUM(D6:D7)</f>
        <v>4646611.41</v>
      </c>
      <c r="E8" s="41" t="s">
        <v>16</v>
      </c>
      <c r="F8" s="42"/>
      <c r="G8" s="43"/>
      <c r="H8" s="14">
        <f>SUM(H6:H7)</f>
        <v>0</v>
      </c>
    </row>
    <row r="9" spans="1:9" ht="15.75" thickBot="1" x14ac:dyDescent="0.3"/>
    <row r="10" spans="1:9" ht="15.75" thickBot="1" x14ac:dyDescent="0.3">
      <c r="A10" s="15"/>
      <c r="F10" s="33" t="s">
        <v>17</v>
      </c>
      <c r="G10" s="34"/>
      <c r="H10" s="33" t="s">
        <v>18</v>
      </c>
      <c r="I10" s="34"/>
    </row>
    <row r="11" spans="1:9" x14ac:dyDescent="0.25">
      <c r="A11" s="16" t="s">
        <v>19</v>
      </c>
      <c r="B11" s="16" t="s">
        <v>20</v>
      </c>
      <c r="C11" s="16" t="s">
        <v>21</v>
      </c>
      <c r="D11" s="16" t="s">
        <v>22</v>
      </c>
      <c r="E11" s="17" t="s">
        <v>23</v>
      </c>
      <c r="F11" s="17" t="s">
        <v>24</v>
      </c>
      <c r="G11" s="16" t="s">
        <v>25</v>
      </c>
      <c r="H11" s="16" t="s">
        <v>26</v>
      </c>
      <c r="I11" s="16" t="s">
        <v>27</v>
      </c>
    </row>
    <row r="12" spans="1:9" x14ac:dyDescent="0.25">
      <c r="A12" s="1" t="s">
        <v>28</v>
      </c>
      <c r="B12" s="1" t="s">
        <v>34</v>
      </c>
      <c r="C12" s="1" t="s">
        <v>38</v>
      </c>
      <c r="D12" s="1"/>
      <c r="E12" s="7"/>
      <c r="F12" s="7"/>
      <c r="G12" s="3"/>
      <c r="H12" s="30"/>
      <c r="I12" s="4"/>
    </row>
    <row r="13" spans="1:9" x14ac:dyDescent="0.25">
      <c r="A13" s="1" t="s">
        <v>29</v>
      </c>
      <c r="B13" s="1" t="s">
        <v>37</v>
      </c>
      <c r="C13" s="1" t="s">
        <v>39</v>
      </c>
      <c r="D13" s="1"/>
      <c r="E13" s="7"/>
      <c r="F13" s="7"/>
      <c r="G13" s="3"/>
      <c r="H13" s="30"/>
      <c r="I13" s="4"/>
    </row>
    <row r="14" spans="1:9" x14ac:dyDescent="0.25">
      <c r="A14" s="1"/>
      <c r="B14" s="1"/>
      <c r="C14" s="1" t="s">
        <v>40</v>
      </c>
      <c r="D14" s="6" t="s">
        <v>33</v>
      </c>
      <c r="E14" s="7">
        <v>1</v>
      </c>
      <c r="F14" s="7">
        <v>3830174.72</v>
      </c>
      <c r="G14" s="3">
        <f t="shared" ref="G14" si="0">ROUND(E14*F14,2)</f>
        <v>3830174.72</v>
      </c>
      <c r="H14" s="25"/>
      <c r="I14" s="4">
        <f t="shared" ref="I14" si="1">ROUND(E14*H14,2)</f>
        <v>0</v>
      </c>
    </row>
    <row r="15" spans="1:9" x14ac:dyDescent="0.25">
      <c r="A15" s="1" t="s">
        <v>36</v>
      </c>
      <c r="B15" s="1" t="s">
        <v>35</v>
      </c>
      <c r="C15" s="1" t="s">
        <v>41</v>
      </c>
      <c r="D15" s="6"/>
      <c r="E15" s="7"/>
      <c r="F15" s="7"/>
      <c r="G15" s="3"/>
      <c r="H15" s="30"/>
      <c r="I15" s="4"/>
    </row>
    <row r="16" spans="1:9" x14ac:dyDescent="0.25">
      <c r="A16" s="1"/>
      <c r="B16" s="1"/>
      <c r="C16" s="1" t="s">
        <v>42</v>
      </c>
      <c r="D16" s="6" t="s">
        <v>33</v>
      </c>
      <c r="E16" s="7">
        <v>2</v>
      </c>
      <c r="F16" s="7">
        <v>5000</v>
      </c>
      <c r="G16" s="3">
        <f t="shared" ref="G16" si="2">ROUND(E16*F16,2)</f>
        <v>10000</v>
      </c>
      <c r="H16" s="25"/>
      <c r="I16" s="4">
        <f t="shared" ref="I16" si="3">ROUND(E16*H16,2)</f>
        <v>0</v>
      </c>
    </row>
    <row r="17" spans="1:8" x14ac:dyDescent="0.25">
      <c r="A17" s="1"/>
      <c r="B17" s="1"/>
      <c r="C17" s="1"/>
      <c r="D17" s="6"/>
      <c r="E17" s="7"/>
      <c r="F17" s="7"/>
      <c r="G17" s="2"/>
      <c r="H17" s="2"/>
    </row>
    <row r="18" spans="1:8" x14ac:dyDescent="0.25">
      <c r="A18" s="1"/>
      <c r="B18" s="1"/>
      <c r="C18" s="1"/>
      <c r="D18" s="6"/>
      <c r="E18" s="7"/>
      <c r="F18" s="7"/>
      <c r="G18" s="2"/>
      <c r="H18" s="2"/>
    </row>
    <row r="19" spans="1:8" x14ac:dyDescent="0.25">
      <c r="A19" s="1"/>
      <c r="B19" s="1"/>
      <c r="C19" s="1"/>
      <c r="D19" s="6"/>
      <c r="E19" s="7"/>
      <c r="F19" s="7"/>
      <c r="G19" s="2"/>
      <c r="H19" s="2"/>
    </row>
    <row r="20" spans="1:8" x14ac:dyDescent="0.25">
      <c r="C20" s="1"/>
    </row>
    <row r="21" spans="1:8" x14ac:dyDescent="0.25">
      <c r="C21" s="15"/>
    </row>
  </sheetData>
  <sheetProtection algorithmName="SHA-512" hashValue="mVqO8vKCrF6v/UhFUU6KQeEN+Odi+zQTF0g4MKc/VVzSw38OxdfAC+MkSwxY06f0xVQRB4dGrnhu4CcQeBy+oA==" saltValue="L8Ri+xGZ1NhmtqRgyGqem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" numberStoredAsText="1"/>
    <ignoredError sqref="G14 I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32FD5-4E87-4AE5-B34B-404A302A0B92}">
  <dimension ref="A1:I18"/>
  <sheetViews>
    <sheetView zoomScale="120" zoomScaleNormal="120" workbookViewId="0">
      <selection activeCell="H12" sqref="H12:H13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68.7109375" bestFit="1" customWidth="1"/>
    <col min="4" max="4" width="18.7109375" customWidth="1"/>
    <col min="5" max="5" width="27.7109375" style="2" customWidth="1"/>
    <col min="6" max="6" width="18" style="2" bestFit="1" customWidth="1"/>
    <col min="7" max="7" width="22.5703125" style="5" customWidth="1"/>
    <col min="8" max="8" width="19.7109375" bestFit="1" customWidth="1"/>
    <col min="9" max="9" width="18.7109375" style="2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21" t="s">
        <v>0</v>
      </c>
      <c r="H1" s="21" t="s">
        <v>1</v>
      </c>
    </row>
    <row r="2" spans="1:9" ht="15.75" thickBot="1" x14ac:dyDescent="0.3">
      <c r="A2" s="22" t="s">
        <v>2</v>
      </c>
      <c r="B2" s="23">
        <v>1</v>
      </c>
    </row>
    <row r="3" spans="1:9" ht="15" customHeight="1" thickBot="1" x14ac:dyDescent="0.3">
      <c r="A3" s="35" t="s">
        <v>3</v>
      </c>
      <c r="B3" s="36"/>
      <c r="C3" s="37"/>
      <c r="D3" s="24">
        <f>SUM(G:G)</f>
        <v>3830174.72</v>
      </c>
      <c r="E3" s="35" t="s">
        <v>4</v>
      </c>
      <c r="F3" s="36"/>
      <c r="G3" s="37"/>
      <c r="H3" s="24">
        <f>SUM(I:I)</f>
        <v>0</v>
      </c>
    </row>
    <row r="4" spans="1:9" ht="15" customHeight="1" thickBot="1" x14ac:dyDescent="0.3">
      <c r="A4" s="18" t="s">
        <v>5</v>
      </c>
      <c r="B4" s="19">
        <v>0</v>
      </c>
      <c r="C4" s="11" t="s">
        <v>6</v>
      </c>
      <c r="D4" s="8">
        <f>ROUND($D$3*B4,2)</f>
        <v>0</v>
      </c>
      <c r="E4" s="20" t="s">
        <v>7</v>
      </c>
      <c r="F4" s="29">
        <v>0</v>
      </c>
      <c r="G4" s="11" t="s">
        <v>6</v>
      </c>
      <c r="H4" s="8">
        <f>ROUND($H$3*F4,2)</f>
        <v>0</v>
      </c>
    </row>
    <row r="5" spans="1:9" ht="15.75" thickBot="1" x14ac:dyDescent="0.3">
      <c r="A5" s="18" t="s">
        <v>8</v>
      </c>
      <c r="B5" s="19">
        <v>0</v>
      </c>
      <c r="C5" s="11" t="s">
        <v>9</v>
      </c>
      <c r="D5" s="8">
        <f>ROUND($D$3*B5,2)</f>
        <v>0</v>
      </c>
      <c r="E5" s="20" t="s">
        <v>10</v>
      </c>
      <c r="F5" s="29">
        <v>0</v>
      </c>
      <c r="G5" s="11" t="s">
        <v>9</v>
      </c>
      <c r="H5" s="8">
        <f>ROUND($H$3*F5,2)</f>
        <v>0</v>
      </c>
    </row>
    <row r="6" spans="1:9" ht="15.75" thickBot="1" x14ac:dyDescent="0.3">
      <c r="A6" s="38" t="s">
        <v>11</v>
      </c>
      <c r="B6" s="39"/>
      <c r="C6" s="40"/>
      <c r="D6" s="8">
        <f>SUM(D3,D4,D5)</f>
        <v>3830174.72</v>
      </c>
      <c r="E6" s="38" t="s">
        <v>12</v>
      </c>
      <c r="F6" s="39"/>
      <c r="G6" s="40"/>
      <c r="H6" s="8">
        <f>SUM(H3,H4,H5)</f>
        <v>0</v>
      </c>
    </row>
    <row r="7" spans="1:9" ht="15.75" thickBot="1" x14ac:dyDescent="0.3">
      <c r="A7" s="9" t="s">
        <v>13</v>
      </c>
      <c r="B7" s="10">
        <v>0.21</v>
      </c>
      <c r="C7" s="11" t="s">
        <v>14</v>
      </c>
      <c r="D7" s="8">
        <f>ROUND($D$6*B7,2)</f>
        <v>804336.69</v>
      </c>
      <c r="E7" s="12" t="s">
        <v>13</v>
      </c>
      <c r="F7" s="13">
        <f>B7</f>
        <v>0.21</v>
      </c>
      <c r="G7" s="11" t="s">
        <v>14</v>
      </c>
      <c r="H7" s="8">
        <f>ROUND($H$6*F7,2)</f>
        <v>0</v>
      </c>
    </row>
    <row r="8" spans="1:9" ht="15.75" thickBot="1" x14ac:dyDescent="0.3">
      <c r="A8" s="41" t="s">
        <v>15</v>
      </c>
      <c r="B8" s="42"/>
      <c r="C8" s="43"/>
      <c r="D8" s="14">
        <f>SUM(D6:D7)</f>
        <v>4634511.41</v>
      </c>
      <c r="E8" s="41" t="s">
        <v>16</v>
      </c>
      <c r="F8" s="42"/>
      <c r="G8" s="43"/>
      <c r="H8" s="14">
        <f>SUM(H6:H7)</f>
        <v>0</v>
      </c>
    </row>
    <row r="9" spans="1:9" ht="15.75" thickBot="1" x14ac:dyDescent="0.3"/>
    <row r="10" spans="1:9" ht="15.75" thickBot="1" x14ac:dyDescent="0.3">
      <c r="A10" s="15"/>
      <c r="F10" s="33" t="s">
        <v>17</v>
      </c>
      <c r="G10" s="34"/>
      <c r="H10" s="33" t="s">
        <v>18</v>
      </c>
      <c r="I10" s="34"/>
    </row>
    <row r="11" spans="1:9" x14ac:dyDescent="0.25">
      <c r="A11" s="16" t="s">
        <v>19</v>
      </c>
      <c r="B11" s="16" t="s">
        <v>20</v>
      </c>
      <c r="C11" s="16" t="s">
        <v>21</v>
      </c>
      <c r="D11" s="16" t="s">
        <v>22</v>
      </c>
      <c r="E11" s="17" t="s">
        <v>23</v>
      </c>
      <c r="F11" s="17" t="s">
        <v>24</v>
      </c>
      <c r="G11" s="16" t="s">
        <v>25</v>
      </c>
      <c r="H11" s="16" t="s">
        <v>26</v>
      </c>
      <c r="I11" s="16" t="s">
        <v>27</v>
      </c>
    </row>
    <row r="12" spans="1:9" x14ac:dyDescent="0.25">
      <c r="A12" s="1" t="s">
        <v>28</v>
      </c>
      <c r="B12" s="1" t="s">
        <v>34</v>
      </c>
      <c r="C12" s="1" t="s">
        <v>38</v>
      </c>
      <c r="D12" s="1"/>
      <c r="E12" s="7"/>
      <c r="F12" s="7"/>
      <c r="G12" s="3"/>
      <c r="H12" s="30"/>
      <c r="I12" s="4"/>
    </row>
    <row r="13" spans="1:9" x14ac:dyDescent="0.25">
      <c r="A13" s="1" t="s">
        <v>29</v>
      </c>
      <c r="B13" s="1" t="s">
        <v>37</v>
      </c>
      <c r="C13" s="1" t="s">
        <v>39</v>
      </c>
      <c r="D13" s="1"/>
      <c r="E13" s="7"/>
      <c r="F13" s="7"/>
      <c r="G13" s="3"/>
      <c r="H13" s="30"/>
      <c r="I13" s="4"/>
    </row>
    <row r="14" spans="1:9" x14ac:dyDescent="0.25">
      <c r="A14" s="1"/>
      <c r="B14" s="1"/>
      <c r="C14" s="1" t="s">
        <v>40</v>
      </c>
      <c r="D14" s="6" t="s">
        <v>33</v>
      </c>
      <c r="E14" s="7">
        <v>1</v>
      </c>
      <c r="F14" s="7">
        <v>3830174.72</v>
      </c>
      <c r="G14" s="3">
        <f t="shared" ref="G14" si="0">ROUND(E14*F14,2)</f>
        <v>3830174.72</v>
      </c>
      <c r="H14" s="25">
        <f>'Oferta Económica'!H14</f>
        <v>0</v>
      </c>
      <c r="I14" s="4">
        <f t="shared" ref="I14" si="1">ROUND(E14*H14,2)</f>
        <v>0</v>
      </c>
    </row>
    <row r="15" spans="1:9" s="2" customFormat="1" x14ac:dyDescent="0.25">
      <c r="A15" s="1"/>
      <c r="B15" s="1"/>
      <c r="C15" s="1"/>
      <c r="D15" s="6"/>
      <c r="E15" s="7"/>
      <c r="F15" s="7"/>
    </row>
    <row r="16" spans="1:9" s="2" customFormat="1" x14ac:dyDescent="0.25">
      <c r="A16" s="1"/>
      <c r="B16" s="1"/>
      <c r="C16" s="1"/>
      <c r="D16" s="6"/>
      <c r="E16" s="7"/>
      <c r="F16" s="7"/>
    </row>
    <row r="17" spans="1:8" s="2" customFormat="1" x14ac:dyDescent="0.25">
      <c r="A17" s="1"/>
      <c r="B17" s="1"/>
      <c r="C17" s="1"/>
      <c r="D17" s="6"/>
      <c r="E17" s="7"/>
      <c r="F17" s="7"/>
    </row>
    <row r="18" spans="1:8" s="2" customFormat="1" x14ac:dyDescent="0.25">
      <c r="A18"/>
      <c r="B18"/>
      <c r="C18" s="1"/>
      <c r="D18"/>
      <c r="G18" s="5"/>
      <c r="H18"/>
    </row>
  </sheetData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E7BAD-61D3-4E23-8847-469EEE90A060}">
  <dimension ref="A1:I18"/>
  <sheetViews>
    <sheetView topLeftCell="C1" zoomScale="120" zoomScaleNormal="120" workbookViewId="0">
      <selection activeCell="H12" sqref="H12:H13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68.7109375" bestFit="1" customWidth="1"/>
    <col min="4" max="4" width="18.7109375" customWidth="1"/>
    <col min="5" max="5" width="27.7109375" style="2" customWidth="1"/>
    <col min="6" max="6" width="18" style="2" bestFit="1" customWidth="1"/>
    <col min="7" max="7" width="22.5703125" style="5" customWidth="1"/>
    <col min="8" max="8" width="19.7109375" bestFit="1" customWidth="1"/>
    <col min="9" max="9" width="18.7109375" style="2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21" t="s">
        <v>0</v>
      </c>
      <c r="H1" s="21" t="s">
        <v>1</v>
      </c>
    </row>
    <row r="2" spans="1:9" ht="15.75" thickBot="1" x14ac:dyDescent="0.3">
      <c r="A2" s="22" t="s">
        <v>2</v>
      </c>
      <c r="B2" s="23">
        <v>1</v>
      </c>
    </row>
    <row r="3" spans="1:9" ht="15" customHeight="1" thickBot="1" x14ac:dyDescent="0.3">
      <c r="A3" s="35" t="s">
        <v>3</v>
      </c>
      <c r="B3" s="36"/>
      <c r="C3" s="37"/>
      <c r="D3" s="24">
        <f>SUM(G:G)</f>
        <v>10000</v>
      </c>
      <c r="E3" s="35" t="s">
        <v>4</v>
      </c>
      <c r="F3" s="36"/>
      <c r="G3" s="37"/>
      <c r="H3" s="24">
        <f>SUM(I:I)</f>
        <v>0</v>
      </c>
    </row>
    <row r="4" spans="1:9" ht="15" customHeight="1" thickBot="1" x14ac:dyDescent="0.3">
      <c r="A4" s="18" t="s">
        <v>5</v>
      </c>
      <c r="B4" s="19">
        <v>0</v>
      </c>
      <c r="C4" s="11" t="s">
        <v>6</v>
      </c>
      <c r="D4" s="8">
        <f>ROUND($D$3*B4,2)</f>
        <v>0</v>
      </c>
      <c r="E4" s="20" t="s">
        <v>7</v>
      </c>
      <c r="F4" s="29">
        <v>0</v>
      </c>
      <c r="G4" s="11" t="s">
        <v>6</v>
      </c>
      <c r="H4" s="8">
        <f>ROUND($H$3*F4,2)</f>
        <v>0</v>
      </c>
    </row>
    <row r="5" spans="1:9" ht="15.75" thickBot="1" x14ac:dyDescent="0.3">
      <c r="A5" s="18" t="s">
        <v>8</v>
      </c>
      <c r="B5" s="19">
        <v>0</v>
      </c>
      <c r="C5" s="11" t="s">
        <v>9</v>
      </c>
      <c r="D5" s="8">
        <f>ROUND($D$3*B5,2)</f>
        <v>0</v>
      </c>
      <c r="E5" s="20" t="s">
        <v>10</v>
      </c>
      <c r="F5" s="29">
        <v>0</v>
      </c>
      <c r="G5" s="11" t="s">
        <v>9</v>
      </c>
      <c r="H5" s="8">
        <f>ROUND($H$3*F5,2)</f>
        <v>0</v>
      </c>
    </row>
    <row r="6" spans="1:9" ht="15.75" thickBot="1" x14ac:dyDescent="0.3">
      <c r="A6" s="38" t="s">
        <v>11</v>
      </c>
      <c r="B6" s="39"/>
      <c r="C6" s="40"/>
      <c r="D6" s="8">
        <f>SUM(D3,D4,D5)</f>
        <v>10000</v>
      </c>
      <c r="E6" s="38" t="s">
        <v>12</v>
      </c>
      <c r="F6" s="39"/>
      <c r="G6" s="40"/>
      <c r="H6" s="8">
        <f>SUM(H3,H4,H5)</f>
        <v>0</v>
      </c>
    </row>
    <row r="7" spans="1:9" ht="15.75" thickBot="1" x14ac:dyDescent="0.3">
      <c r="A7" s="9" t="s">
        <v>13</v>
      </c>
      <c r="B7" s="10">
        <v>0.21</v>
      </c>
      <c r="C7" s="11" t="s">
        <v>14</v>
      </c>
      <c r="D7" s="8">
        <f>ROUND($D$6*B7,2)</f>
        <v>2100</v>
      </c>
      <c r="E7" s="12" t="s">
        <v>13</v>
      </c>
      <c r="F7" s="13">
        <f>B7</f>
        <v>0.21</v>
      </c>
      <c r="G7" s="11" t="s">
        <v>14</v>
      </c>
      <c r="H7" s="8">
        <f>ROUND($H$6*F7,2)</f>
        <v>0</v>
      </c>
    </row>
    <row r="8" spans="1:9" ht="15.75" thickBot="1" x14ac:dyDescent="0.3">
      <c r="A8" s="41" t="s">
        <v>15</v>
      </c>
      <c r="B8" s="42"/>
      <c r="C8" s="43"/>
      <c r="D8" s="14">
        <f>SUM(D6:D7)</f>
        <v>12100</v>
      </c>
      <c r="E8" s="41" t="s">
        <v>16</v>
      </c>
      <c r="F8" s="42"/>
      <c r="G8" s="43"/>
      <c r="H8" s="14">
        <f>SUM(H6:H7)</f>
        <v>0</v>
      </c>
    </row>
    <row r="9" spans="1:9" ht="15.75" thickBot="1" x14ac:dyDescent="0.3"/>
    <row r="10" spans="1:9" ht="15.75" thickBot="1" x14ac:dyDescent="0.3">
      <c r="A10" s="15"/>
      <c r="F10" s="33" t="s">
        <v>17</v>
      </c>
      <c r="G10" s="34"/>
      <c r="H10" s="33" t="s">
        <v>18</v>
      </c>
      <c r="I10" s="34"/>
    </row>
    <row r="11" spans="1:9" x14ac:dyDescent="0.25">
      <c r="A11" s="16" t="s">
        <v>19</v>
      </c>
      <c r="B11" s="16" t="s">
        <v>20</v>
      </c>
      <c r="C11" s="16" t="s">
        <v>21</v>
      </c>
      <c r="D11" s="16" t="s">
        <v>22</v>
      </c>
      <c r="E11" s="17" t="s">
        <v>23</v>
      </c>
      <c r="F11" s="17" t="s">
        <v>24</v>
      </c>
      <c r="G11" s="16" t="s">
        <v>25</v>
      </c>
      <c r="H11" s="16" t="s">
        <v>26</v>
      </c>
      <c r="I11" s="16" t="s">
        <v>27</v>
      </c>
    </row>
    <row r="12" spans="1:9" x14ac:dyDescent="0.25">
      <c r="A12" s="1" t="s">
        <v>28</v>
      </c>
      <c r="B12" s="1" t="s">
        <v>34</v>
      </c>
      <c r="C12" s="1" t="s">
        <v>38</v>
      </c>
      <c r="D12" s="1"/>
      <c r="E12" s="7"/>
      <c r="F12" s="7"/>
      <c r="G12" s="3"/>
      <c r="H12" s="30"/>
      <c r="I12" s="4"/>
    </row>
    <row r="13" spans="1:9" x14ac:dyDescent="0.25">
      <c r="A13" s="1" t="s">
        <v>36</v>
      </c>
      <c r="B13" s="1" t="s">
        <v>35</v>
      </c>
      <c r="C13" s="1" t="s">
        <v>41</v>
      </c>
      <c r="D13" s="6"/>
      <c r="E13" s="7"/>
      <c r="F13" s="7"/>
      <c r="G13" s="3"/>
      <c r="H13" s="31"/>
      <c r="I13" s="4"/>
    </row>
    <row r="14" spans="1:9" x14ac:dyDescent="0.25">
      <c r="A14" s="1"/>
      <c r="B14" s="1"/>
      <c r="C14" s="1" t="s">
        <v>42</v>
      </c>
      <c r="D14" s="6" t="s">
        <v>33</v>
      </c>
      <c r="E14" s="7">
        <v>2</v>
      </c>
      <c r="F14" s="7">
        <v>5000</v>
      </c>
      <c r="G14" s="3">
        <f t="shared" ref="G14" si="0">ROUND(E14*F14,2)</f>
        <v>10000</v>
      </c>
      <c r="H14" s="25">
        <f>'Oferta Económica'!H16</f>
        <v>0</v>
      </c>
      <c r="I14" s="4">
        <f t="shared" ref="I14" si="1">ROUND(E14*H14,2)</f>
        <v>0</v>
      </c>
    </row>
    <row r="15" spans="1:9" s="2" customFormat="1" x14ac:dyDescent="0.25">
      <c r="A15" s="1"/>
      <c r="B15" s="1"/>
      <c r="C15" s="1"/>
      <c r="D15" s="6"/>
      <c r="E15" s="7"/>
      <c r="F15" s="7"/>
    </row>
    <row r="16" spans="1:9" s="2" customFormat="1" x14ac:dyDescent="0.25">
      <c r="A16" s="1"/>
      <c r="B16" s="1"/>
      <c r="C16" s="1"/>
      <c r="D16" s="6"/>
      <c r="E16" s="7"/>
      <c r="F16" s="7"/>
    </row>
    <row r="17" spans="1:8" s="2" customFormat="1" x14ac:dyDescent="0.25">
      <c r="A17" s="1"/>
      <c r="B17" s="1"/>
      <c r="C17" s="1"/>
      <c r="D17" s="6"/>
      <c r="E17" s="7"/>
      <c r="F17" s="7"/>
    </row>
    <row r="18" spans="1:8" s="2" customFormat="1" x14ac:dyDescent="0.25">
      <c r="A18"/>
      <c r="B18"/>
      <c r="C18" s="1"/>
      <c r="D18"/>
      <c r="G18" s="5"/>
      <c r="H18"/>
    </row>
  </sheetData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K3"/>
  <sheetViews>
    <sheetView workbookViewId="0">
      <selection activeCell="C1" sqref="C1:K3"/>
    </sheetView>
  </sheetViews>
  <sheetFormatPr baseColWidth="10" defaultColWidth="11.42578125" defaultRowHeight="15" x14ac:dyDescent="0.25"/>
  <cols>
    <col min="2" max="2" width="67.7109375" customWidth="1"/>
  </cols>
  <sheetData>
    <row r="1" spans="2:11" ht="15.75" thickBot="1" x14ac:dyDescent="0.3">
      <c r="B1" s="26" t="s">
        <v>30</v>
      </c>
      <c r="C1" s="44" t="s">
        <v>43</v>
      </c>
      <c r="D1" s="44"/>
      <c r="E1" s="44"/>
      <c r="F1" s="44"/>
      <c r="G1" s="44"/>
      <c r="H1" s="44"/>
      <c r="I1" s="44"/>
      <c r="J1" s="44"/>
      <c r="K1" s="44"/>
    </row>
    <row r="2" spans="2:11" ht="15.75" thickBot="1" x14ac:dyDescent="0.3">
      <c r="B2" s="27" t="s">
        <v>31</v>
      </c>
      <c r="C2" s="44"/>
      <c r="D2" s="44"/>
      <c r="E2" s="44"/>
      <c r="F2" s="44"/>
      <c r="G2" s="44"/>
      <c r="H2" s="44"/>
      <c r="I2" s="44"/>
      <c r="J2" s="44"/>
      <c r="K2" s="44"/>
    </row>
    <row r="3" spans="2:11" ht="15.75" thickBot="1" x14ac:dyDescent="0.3">
      <c r="B3" s="28" t="s">
        <v>32</v>
      </c>
      <c r="C3" s="44"/>
      <c r="D3" s="44"/>
      <c r="E3" s="44"/>
      <c r="F3" s="44"/>
      <c r="G3" s="44"/>
      <c r="H3" s="44"/>
      <c r="I3" s="44"/>
      <c r="J3" s="44"/>
      <c r="K3" s="44"/>
    </row>
  </sheetData>
  <mergeCells count="1">
    <mergeCell ref="C1:K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Oferta Económica</vt:lpstr>
      <vt:lpstr>CERTO_I</vt:lpstr>
      <vt:lpstr>CERTO_G</vt:lpstr>
      <vt:lpstr>Instrucciones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2024-07-04T07:57:23Z</dcterms:created>
  <dcterms:modified xsi:type="dcterms:W3CDTF">2026-01-26T11:01:47Z</dcterms:modified>
  <cp:category/>
  <cp:contentStatus/>
</cp:coreProperties>
</file>