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6\6000012715_SuO_SUMINISTRO_MATERIAL_OFICINA\1. Vb Pliegos\"/>
    </mc:Choice>
  </mc:AlternateContent>
  <xr:revisionPtr revIDLastSave="0" documentId="8_{714F55BB-8383-4D98-98E0-69D2B2CEC097}" xr6:coauthVersionLast="47" xr6:coauthVersionMax="47" xr10:uidLastSave="{00000000-0000-0000-0000-000000000000}"/>
  <bookViews>
    <workbookView xWindow="24" yWindow="-13068" windowWidth="23256" windowHeight="12456" activeTab="1" xr2:uid="{F043CD35-4EC0-4E73-B105-4F3FF39130F0}"/>
  </bookViews>
  <sheets>
    <sheet name="OFERTA ECONÓMICA" sheetId="3" r:id="rId1"/>
    <sheet name="CERTO" sheetId="1" r:id="rId2"/>
    <sheet name="Glosario para CERTO" sheetId="2" r:id="rId3"/>
  </sheets>
  <definedNames>
    <definedName name="_xlnm._FilterDatabase" localSheetId="0" hidden="1">'OFERTA ECONÓMICA'!$A$18:$H$307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H16" i="1"/>
  <c r="H17" i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H25" i="1"/>
  <c r="I25" i="1" s="1"/>
  <c r="H26" i="1"/>
  <c r="H27" i="1"/>
  <c r="I27" i="1" s="1"/>
  <c r="H28" i="1"/>
  <c r="I28" i="1" s="1"/>
  <c r="H29" i="1"/>
  <c r="I29" i="1" s="1"/>
  <c r="H30" i="1"/>
  <c r="I30" i="1" s="1"/>
  <c r="H31" i="1"/>
  <c r="I31" i="1" s="1"/>
  <c r="H32" i="1"/>
  <c r="H33" i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H41" i="1"/>
  <c r="I41" i="1" s="1"/>
  <c r="H42" i="1"/>
  <c r="H43" i="1"/>
  <c r="I43" i="1" s="1"/>
  <c r="H44" i="1"/>
  <c r="I44" i="1" s="1"/>
  <c r="H45" i="1"/>
  <c r="I45" i="1" s="1"/>
  <c r="H46" i="1"/>
  <c r="I46" i="1" s="1"/>
  <c r="H47" i="1"/>
  <c r="H48" i="1"/>
  <c r="H49" i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H73" i="1"/>
  <c r="I73" i="1" s="1"/>
  <c r="H74" i="1"/>
  <c r="H75" i="1"/>
  <c r="H76" i="1"/>
  <c r="I76" i="1" s="1"/>
  <c r="H77" i="1"/>
  <c r="I77" i="1" s="1"/>
  <c r="H78" i="1"/>
  <c r="I78" i="1" s="1"/>
  <c r="H79" i="1"/>
  <c r="I79" i="1" s="1"/>
  <c r="H80" i="1"/>
  <c r="H81" i="1"/>
  <c r="I81" i="1" s="1"/>
  <c r="H82" i="1"/>
  <c r="H83" i="1"/>
  <c r="I83" i="1" s="1"/>
  <c r="H84" i="1"/>
  <c r="I84" i="1" s="1"/>
  <c r="H85" i="1"/>
  <c r="I85" i="1" s="1"/>
  <c r="H86" i="1"/>
  <c r="I86" i="1" s="1"/>
  <c r="H87" i="1"/>
  <c r="H88" i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H105" i="1"/>
  <c r="I105" i="1" s="1"/>
  <c r="H106" i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14" i="1"/>
  <c r="I14" i="1" s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I226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I194" i="1"/>
  <c r="G194" i="1"/>
  <c r="G193" i="1"/>
  <c r="G192" i="1"/>
  <c r="G191" i="1"/>
  <c r="G190" i="1"/>
  <c r="G189" i="1"/>
  <c r="G188" i="1"/>
  <c r="I187" i="1"/>
  <c r="G187" i="1"/>
  <c r="G186" i="1"/>
  <c r="G185" i="1"/>
  <c r="G184" i="1"/>
  <c r="G183" i="1"/>
  <c r="G182" i="1"/>
  <c r="G181" i="1"/>
  <c r="G180" i="1"/>
  <c r="G179" i="1"/>
  <c r="G178" i="1"/>
  <c r="G177" i="1"/>
  <c r="I176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I144" i="1"/>
  <c r="G144" i="1"/>
  <c r="G143" i="1"/>
  <c r="G142" i="1"/>
  <c r="G141" i="1"/>
  <c r="G140" i="1"/>
  <c r="G139" i="1"/>
  <c r="G138" i="1"/>
  <c r="I137" i="1"/>
  <c r="G137" i="1"/>
  <c r="G136" i="1"/>
  <c r="G135" i="1"/>
  <c r="G134" i="1"/>
  <c r="G133" i="1"/>
  <c r="G132" i="1"/>
  <c r="G131" i="1"/>
  <c r="G130" i="1"/>
  <c r="I129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I106" i="1"/>
  <c r="G106" i="1"/>
  <c r="G105" i="1"/>
  <c r="I104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I88" i="1"/>
  <c r="G88" i="1"/>
  <c r="I87" i="1"/>
  <c r="G87" i="1"/>
  <c r="G86" i="1"/>
  <c r="G85" i="1"/>
  <c r="G84" i="1"/>
  <c r="G83" i="1"/>
  <c r="I82" i="1"/>
  <c r="G82" i="1"/>
  <c r="G81" i="1"/>
  <c r="I80" i="1"/>
  <c r="G80" i="1"/>
  <c r="G79" i="1"/>
  <c r="G78" i="1"/>
  <c r="G77" i="1"/>
  <c r="G76" i="1"/>
  <c r="I75" i="1"/>
  <c r="G75" i="1"/>
  <c r="I74" i="1"/>
  <c r="G74" i="1"/>
  <c r="G73" i="1"/>
  <c r="I72" i="1"/>
  <c r="G72" i="1"/>
  <c r="G71" i="1"/>
  <c r="G70" i="1"/>
  <c r="G69" i="1"/>
  <c r="G68" i="1"/>
  <c r="G67" i="1"/>
  <c r="G66" i="1"/>
  <c r="G65" i="1"/>
  <c r="I64" i="1"/>
  <c r="G64" i="1"/>
  <c r="G63" i="1"/>
  <c r="G62" i="1"/>
  <c r="G61" i="1"/>
  <c r="G60" i="1"/>
  <c r="G59" i="1"/>
  <c r="G58" i="1"/>
  <c r="G57" i="1"/>
  <c r="I56" i="1"/>
  <c r="G56" i="1"/>
  <c r="G55" i="1"/>
  <c r="G54" i="1"/>
  <c r="G53" i="1"/>
  <c r="G52" i="1"/>
  <c r="G51" i="1"/>
  <c r="G50" i="1"/>
  <c r="I49" i="1"/>
  <c r="G49" i="1"/>
  <c r="I48" i="1"/>
  <c r="G48" i="1"/>
  <c r="I47" i="1"/>
  <c r="G47" i="1"/>
  <c r="G46" i="1"/>
  <c r="G45" i="1"/>
  <c r="G44" i="1"/>
  <c r="G43" i="1"/>
  <c r="I42" i="1"/>
  <c r="G42" i="1"/>
  <c r="G41" i="1"/>
  <c r="I40" i="1"/>
  <c r="G40" i="1"/>
  <c r="G39" i="1"/>
  <c r="G38" i="1"/>
  <c r="G37" i="1"/>
  <c r="G36" i="1"/>
  <c r="G35" i="1"/>
  <c r="G34" i="1"/>
  <c r="I33" i="1"/>
  <c r="G33" i="1"/>
  <c r="I32" i="1"/>
  <c r="G32" i="1"/>
  <c r="G31" i="1"/>
  <c r="G30" i="1"/>
  <c r="G29" i="1"/>
  <c r="G28" i="1"/>
  <c r="G27" i="1"/>
  <c r="I26" i="1"/>
  <c r="G26" i="1"/>
  <c r="G25" i="1"/>
  <c r="I24" i="1"/>
  <c r="G24" i="1"/>
  <c r="G23" i="1"/>
  <c r="G22" i="1"/>
  <c r="G21" i="1"/>
  <c r="G20" i="1"/>
  <c r="G19" i="1"/>
  <c r="G18" i="1"/>
  <c r="I17" i="1"/>
  <c r="G17" i="1"/>
  <c r="I16" i="1"/>
  <c r="G16" i="1"/>
  <c r="G15" i="1"/>
  <c r="G14" i="1"/>
  <c r="E307" i="3"/>
  <c r="E305" i="3"/>
  <c r="E304" i="3"/>
  <c r="E303" i="3"/>
  <c r="E302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6" i="3"/>
  <c r="E285" i="3"/>
  <c r="E284" i="3"/>
  <c r="E283" i="3"/>
  <c r="E282" i="3"/>
  <c r="E281" i="3"/>
  <c r="E279" i="3"/>
  <c r="E278" i="3"/>
  <c r="E277" i="3"/>
  <c r="E276" i="3"/>
  <c r="E275" i="3"/>
  <c r="E274" i="3"/>
  <c r="E273" i="3"/>
  <c r="E272" i="3"/>
  <c r="E271" i="3"/>
  <c r="E269" i="3"/>
  <c r="E268" i="3"/>
  <c r="E267" i="3"/>
  <c r="E265" i="3"/>
  <c r="E264" i="3"/>
  <c r="E263" i="3"/>
  <c r="E262" i="3"/>
  <c r="E261" i="3"/>
  <c r="E260" i="3"/>
  <c r="E258" i="3"/>
  <c r="E257" i="3"/>
  <c r="E256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5" i="3"/>
  <c r="E184" i="3"/>
  <c r="E183" i="3"/>
  <c r="E181" i="3"/>
  <c r="E180" i="3"/>
  <c r="E179" i="3"/>
  <c r="E178" i="3"/>
  <c r="E177" i="3"/>
  <c r="E176" i="3"/>
  <c r="E175" i="3"/>
  <c r="E174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2" i="3"/>
  <c r="E151" i="3"/>
  <c r="E150" i="3"/>
  <c r="E149" i="3"/>
  <c r="E148" i="3"/>
  <c r="E147" i="3"/>
  <c r="E146" i="3"/>
  <c r="E145" i="3"/>
  <c r="E144" i="3"/>
  <c r="E143" i="3"/>
  <c r="E142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8" i="3"/>
  <c r="E117" i="3"/>
  <c r="E116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0" i="3"/>
  <c r="E89" i="3"/>
  <c r="E88" i="3"/>
  <c r="E87" i="3"/>
  <c r="E86" i="3"/>
  <c r="E85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6" i="3"/>
  <c r="E65" i="3"/>
  <c r="E64" i="3"/>
  <c r="E63" i="3"/>
  <c r="E62" i="3"/>
  <c r="E60" i="3"/>
  <c r="E59" i="3"/>
  <c r="E58" i="3"/>
  <c r="E57" i="3"/>
  <c r="E56" i="3"/>
  <c r="E55" i="3"/>
  <c r="E54" i="3"/>
  <c r="E53" i="3"/>
  <c r="E51" i="3"/>
  <c r="E50" i="3"/>
  <c r="E49" i="3"/>
  <c r="E48" i="3"/>
  <c r="E47" i="3"/>
  <c r="E46" i="3"/>
  <c r="E45" i="3"/>
  <c r="E44" i="3"/>
  <c r="E43" i="3"/>
  <c r="E42" i="3"/>
  <c r="E40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1" i="3"/>
  <c r="E20" i="3"/>
  <c r="F6" i="3" l="1"/>
  <c r="F7" i="3" s="1"/>
  <c r="F8" i="3" s="1"/>
  <c r="F7" i="1" l="1"/>
  <c r="H6" i="1" l="1"/>
  <c r="D6" i="1"/>
  <c r="D4" i="1" s="1"/>
  <c r="D5" i="1" l="1"/>
  <c r="H5" i="1"/>
  <c r="H4" i="1"/>
  <c r="H7" i="1"/>
  <c r="H8" i="1" s="1"/>
  <c r="D7" i="1"/>
  <c r="D8" i="1" s="1"/>
  <c r="H3" i="1" l="1"/>
  <c r="D3" i="1"/>
</calcChain>
</file>

<file path=xl/sharedStrings.xml><?xml version="1.0" encoding="utf-8"?>
<sst xmlns="http://schemas.openxmlformats.org/spreadsheetml/2006/main" count="1404" uniqueCount="608">
  <si>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</si>
  <si>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</si>
  <si>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</si>
  <si>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</si>
  <si>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</si>
  <si>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</si>
  <si>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</si>
  <si>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</si>
  <si>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</si>
  <si>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</si>
  <si>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</si>
  <si>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</si>
  <si>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</si>
  <si>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</si>
  <si>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</si>
  <si>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</si>
  <si>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</si>
  <si>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</si>
  <si>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</si>
  <si>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</si>
  <si>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</si>
  <si>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</si>
  <si>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</si>
  <si>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</si>
  <si>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</si>
  <si>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</si>
  <si>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</si>
  <si>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</si>
  <si>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</si>
  <si>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</si>
  <si>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</si>
  <si>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Los importes de los precios de unidades de certificación incluyen BI y GG, por lo que los totales de estos conceptos están calculados a modo informativo.</t>
  </si>
  <si>
    <t>Total Presupuesto:</t>
  </si>
  <si>
    <t>Total Presupuesto ofertado:</t>
  </si>
  <si>
    <t>OFERTA ECONÓMICA SUMINISTRO MATERIAL DE OFICINA</t>
  </si>
  <si>
    <t>EMPRESA</t>
  </si>
  <si>
    <t xml:space="preserve">TOTAL OFERTA ECONÓMICA (SIN IVA)   </t>
  </si>
  <si>
    <t xml:space="preserve">IVA   </t>
  </si>
  <si>
    <t xml:space="preserve">TOTAL OFERTA ECONÓMICA (CON IVA)  </t>
  </si>
  <si>
    <t>Cumplimentar casillas en blanco</t>
  </si>
  <si>
    <t>Para la elaboración de este documento se tendrán en cuenta las Notas del apartado 27 del Cuadro resumen del Pliego de Condiciones Particulares</t>
  </si>
  <si>
    <t>Para cada uno de los productos el importe informado de precio unitario máximo (sin iva) incluye el  % de Beneficio Industrial y el %  Gastos Generales. Los precios unitarios (sin IVA) que se oferten deberán incluir igualmente  % de Beneficio Industrial y el %  Gastos Generales</t>
  </si>
  <si>
    <t>CATEGORÍAS</t>
  </si>
  <si>
    <t>CÓDIGO MATERIAL</t>
  </si>
  <si>
    <t>ESTIMACIÓN CONSUMO</t>
  </si>
  <si>
    <t>PRECIO UNITARIO SIN IVA (€)</t>
  </si>
  <si>
    <t>TOTAL (€)</t>
  </si>
  <si>
    <t>PRECIO UNITARIO MÁXIMO SIN IVA (€)</t>
  </si>
  <si>
    <t>AMBIENTADORES</t>
  </si>
  <si>
    <t>RECAMBIO AMBIENTADOR CITRICO Y NEUTRAL 250 ml (ud)</t>
  </si>
  <si>
    <t>UC001</t>
  </si>
  <si>
    <t>DISFUSOR AMBIENT. AMARILLYS (ud)</t>
  </si>
  <si>
    <t>UC002</t>
  </si>
  <si>
    <t>ARCHIVADORES</t>
  </si>
  <si>
    <t>ARCHIVADOR O CARPETA DE 2 ANILLAS LOMO 40 mm O EQUIVALENTE A 230 HOJAS APROX. COLORES SURTIDOS A4 RÍGIDO (ud)</t>
  </si>
  <si>
    <t>UC003</t>
  </si>
  <si>
    <t>ARCHIVADOR DE 2 ANILLAS LOMO 70 mm O EQUIVALENTE A 500 HOJAS APROX.  COLORES SURTIDOS  A4 RÍGIDO (ud)</t>
  </si>
  <si>
    <t>UC004</t>
  </si>
  <si>
    <t>ARCHIVADOR DE 2 ANILLAS LOMO 50 mm O EQUIVALENTE A 350 HOJAS APROX. COLORES SURTIDOS FOLIO RÍGIDO (ud)</t>
  </si>
  <si>
    <t>UC005</t>
  </si>
  <si>
    <t>ARCHIVADOR DE 2 ANILLAS LOMO 80 mm O EQUIVALENTE A 520 HOJAS APROX. COLORES SURTIDOS FOLIO RÍGIDO (ud)</t>
  </si>
  <si>
    <t>UC006</t>
  </si>
  <si>
    <t>ARCHIVADOR DE 2 ANILLAS LOMO 70 mm O EQUIVALENTE A 500 HOJAS NEGRO JASPEADO (ud)</t>
  </si>
  <si>
    <t>UC007</t>
  </si>
  <si>
    <t>CAJA ARCHIVADOR NEGRO JASPEADO COMPATIBLE CON ARCHIVADOR DE 2 ANILLAS LOMO 70 mm O EQUIVALENTE A 500 HOJAS (ud)</t>
  </si>
  <si>
    <t>UC008</t>
  </si>
  <si>
    <t>BOX 1 ARCHIVADOR A4 LOMO 70 mm O EQUIVALENTE A 500 HOJAS APROX.  RÍGIDO NEGRO (ud)</t>
  </si>
  <si>
    <t>UC009</t>
  </si>
  <si>
    <t>CARPETA O ARCHIVADOR DE 4 ANILLAS LOMO 45 mm  O EQUIVALENTE A 230 HOJAS APROX. CUBIERTA Y LOMO PERSONALIZABLES BLANCO RÍGIDO  (ud)</t>
  </si>
  <si>
    <t>UC010</t>
  </si>
  <si>
    <t>CARPETA O ARCHIVADOR DE 4 ANILLAS LOMO 70 mm O EQUIVALENTE A 550 HOJAS APROX. CUBIERTA Y LOMO PERSONALIZABLES BLANCO RÍGIDO  (ud)</t>
  </si>
  <si>
    <t>UC011</t>
  </si>
  <si>
    <t>CARPETA O ARCHIVADOR DE 2 ANILLAS LOMO 80 mm O EQUIVALENTE A 550 HOJAS APROX. CUBIERTA Y LOMO PERSONALIZABLES BLANCO RÍGIDO  (ud)</t>
  </si>
  <si>
    <t>UC012</t>
  </si>
  <si>
    <t>ARCHIVADOR O CARPETA DE 4 ANILLAS LOMO 40 mm O EQUIVALENTE A 230 HOJAS APROX. COLORES SURTIDOS A4 RÍGIDO (ud)</t>
  </si>
  <si>
    <t>UC013</t>
  </si>
  <si>
    <t>ARCHIVADOR DE 4 ANILLAS LOMO 40 mm O EQUIVALENTE A 230 HOJAS APROX. COLORES SURTIDOS FOLIO RÍGIDO (ud)</t>
  </si>
  <si>
    <t>UC014</t>
  </si>
  <si>
    <t>ARCHIVADOR DE 4 ANILLAS LOMO 60 mm O EQUIVALENTE A 370 HOJAS APROX. COLORES SURTIDOS FOLIO RÍGIDO  (ud)</t>
  </si>
  <si>
    <t>UC015</t>
  </si>
  <si>
    <t>RECAMBIO DE 100 HOJAS CUADRICULADAS 4 TALADROS A4 (ud)</t>
  </si>
  <si>
    <t>UC016</t>
  </si>
  <si>
    <t>ARCHIVADOR 2 ANILLAS LOMO 70 mm APROX. A5 (ud)</t>
  </si>
  <si>
    <t>UC017</t>
  </si>
  <si>
    <t>RECAMBIO DE 100 HOJAS CUADRICULADAS 4 TALADROS A5  (ud)</t>
  </si>
  <si>
    <t>UC018</t>
  </si>
  <si>
    <t>BANDEJAS</t>
  </si>
  <si>
    <t>BANDEJA APIL. DE PLÁSTICO 35x25x7 cm APROX. COLORES AZUL Y NEGRO (ud)</t>
  </si>
  <si>
    <t>UC019</t>
  </si>
  <si>
    <t>BLOCKS Y CUADERNOS</t>
  </si>
  <si>
    <t>BLOC CUADRICULADO 80 HOJAS A7 TAPA BLANDA DE CARTÓN, ESPIRAL SIMPLE SUPERIOR SIN MÁRGENES   (ud)</t>
  </si>
  <si>
    <t>UC020</t>
  </si>
  <si>
    <t>CUADERNO LISO 80 HOJAS BLANCAS FOLIO TAPA BLANDA DE CARTÓN, ESPIRAL SIMPLE LATERAL IZQUIERDA SIN MÁRGENES   (ud)</t>
  </si>
  <si>
    <t>UC021</t>
  </si>
  <si>
    <t>CUADERNO CUADRICULADO 80 HOJAS A5 TAPA BLANDA DE CARTÓN, ESPIRAL SIMPLE LATERAL IZQUIERDA SIN MÁRGENES  (ud)</t>
  </si>
  <si>
    <t>UC022</t>
  </si>
  <si>
    <t>CUADERNO CUADRICULADO 80 HOJAS FOLIO TAPA DURA DE CARTÓN, ESPIRAL SIMPLE LATERAL IZQUIERDA  (ud)</t>
  </si>
  <si>
    <t>UC023</t>
  </si>
  <si>
    <t>CUADERNO CUADRICULADO 80 HOJAS A5 TAPA DURA DE CARTÓN, ESPIRAL SIMPLE LATERAL IZQUIERDA  (ud)</t>
  </si>
  <si>
    <t>UC024</t>
  </si>
  <si>
    <t>CUADERNO LISO 80 HOJAS BLANCAS A5 TAPA BLANDA DE CARTÓN, ESPIRAL SIMPLE LATERAL IZQUIERDA   (ud)</t>
  </si>
  <si>
    <t>UC025</t>
  </si>
  <si>
    <t>CUADERNO CUADRICULADO 160 HOJAS A4 TAPA DURA ESPIRAL LATERAL IZQUIERDA, MICROPERFORADO CON 4 AGUJEROS Y 4 BANDAS DE COLOR  (ud)</t>
  </si>
  <si>
    <t>UC026</t>
  </si>
  <si>
    <t>CUADERNO CUADRICULADO 160 HOJAS A5 TAPA DURA ESPIRAL LATERAL IZQUIERDA, MICROPERFORADO CON 2 AGUJEROS Y 4 BANDAS DE COLOR  (ud)</t>
  </si>
  <si>
    <t>UC027</t>
  </si>
  <si>
    <t>TACO NOTAS 80X80 mm 500 HOJAS (ud)</t>
  </si>
  <si>
    <t>UC028</t>
  </si>
  <si>
    <t>TACO NOTAS 100X100 mm 500 HOJAS (ud)</t>
  </si>
  <si>
    <t>UC029</t>
  </si>
  <si>
    <t>BOLSAS</t>
  </si>
  <si>
    <t>BOLSA DE RESIDUOS PARA DESTRUCTORA 98 l (PAQUETE DE 50 uds)</t>
  </si>
  <si>
    <t>UC030</t>
  </si>
  <si>
    <t>SOBRE ACOLCHADO CON BURBUJAS 180 X 260 mm (PAQUETE DE 100 uds)</t>
  </si>
  <si>
    <t>UC031</t>
  </si>
  <si>
    <t>SOBRE ACOLCHADO CON BURBUJAS 220 X 260 mm (PAQUETE DE 100 uds)</t>
  </si>
  <si>
    <t>UC032</t>
  </si>
  <si>
    <t>SOBRE ACOLCHADO CON BURBUJAS 270x360 mm (PAQUETE DE 10 uds)</t>
  </si>
  <si>
    <t>UC033</t>
  </si>
  <si>
    <t>BOLSA TRANSPARENTE CIERRE ZIP  8x12 cm (PAQUETE DE 1000 uds)</t>
  </si>
  <si>
    <t>UC034</t>
  </si>
  <si>
    <t>BOLSA TRANSPARENTE CIERRE ZIP 12x18 cm (PAQUETE DE 1000 uds)</t>
  </si>
  <si>
    <t>UC035</t>
  </si>
  <si>
    <t>BOLSA TRANSPARENTE CON CREMALLERA ANCHO 25xALTO 20 cm (ud)</t>
  </si>
  <si>
    <t>UC036</t>
  </si>
  <si>
    <t>BOLSA TRANSPARENTE CON CREMALLERA ANCHO 28,5xALTO 22,5 cm (Uud</t>
  </si>
  <si>
    <t>UC037</t>
  </si>
  <si>
    <t>CAJAS</t>
  </si>
  <si>
    <t>CAJA TRANSFERENCIA CARTÓN TAMAÑO FOLIO COLORES VERDE Y AZUL(ud)</t>
  </si>
  <si>
    <t>UC038</t>
  </si>
  <si>
    <t>CAJA DE ALMACENAJE PLASTIFICADA CON ASAS MEDIDAS APROX. ANCHO 28 x LARGO 38 x ALTO 20 cm (ud)</t>
  </si>
  <si>
    <t>UC039</t>
  </si>
  <si>
    <t>CAJA DE ALMACENAJE PLASTIFICADA CON ASAS MEDIDAS APROX. ANCHO 37 x LARGO 50 x ALTO 20 cm ( (ud)</t>
  </si>
  <si>
    <t>UC040</t>
  </si>
  <si>
    <t>CAJA DE ALMACENAJE TRANSPARENTE CON TAPA 10 l (ud)</t>
  </si>
  <si>
    <t>UC041</t>
  </si>
  <si>
    <t>CAJA DE ALMACENAJE TRANSPARENTE CON TAPA 20 l  (ud)</t>
  </si>
  <si>
    <t>UC042</t>
  </si>
  <si>
    <t>CARPETAS</t>
  </si>
  <si>
    <t>CARPETA DE GOMAS 3 SOLAPAS A4 LOMO 15 mm APROX. COLORES SURTIDOS  (ud)</t>
  </si>
  <si>
    <t>UC043</t>
  </si>
  <si>
    <t>CARPETA DE PROYECTO LOMO 3 cm COLORES SURTIDOS  (ud)</t>
  </si>
  <si>
    <t>UC044</t>
  </si>
  <si>
    <t>CARPETA DE PROYECTO LOMO 5 cm  COLORES SURTIDOS  (ud)</t>
  </si>
  <si>
    <t>UC045</t>
  </si>
  <si>
    <t>CARPETA DE PROYECTO LOMO 7 cm  COLORES SURTIDOS  (ud)</t>
  </si>
  <si>
    <t>UC046</t>
  </si>
  <si>
    <t>CARPETA DE PROYECTO LOMO 9- cm COLORES SURTIDOS  (ud)</t>
  </si>
  <si>
    <t>UC047</t>
  </si>
  <si>
    <r>
      <t>SUBCARPETA DE CARTÓN KRAFT MARRON 100% RECICLADO DE 180 gr/m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FOLIO CON RANURA PARA FASTENER (PAQUETE DE 50 uds)</t>
    </r>
  </si>
  <si>
    <t>UC048</t>
  </si>
  <si>
    <t>SUBCARPETA DE CARTÓN RECICLADO DE 170 gr/m2 PARA 200 HOJAS A4 CON RANURA PARA FASTENER, COLORES AZUL, ROJO, AMARILLO, NARANJA Y VERDE (PAQUETE DE 100 uds)</t>
  </si>
  <si>
    <t>UC049</t>
  </si>
  <si>
    <t>SUBCARPETA DE CARTÓN DE 180 gr/m2  FOLIO CON RANURA PARA FASTENER, COLORES AZUL, ROJO, AMARILLO, NARANJA, VERDE, GRIS (PAQUETE DE 50 uds)</t>
  </si>
  <si>
    <t>UC050</t>
  </si>
  <si>
    <t>CLASIFICADOR ACORDEÓN CON GOMAS A4 CON AL MENOS 12 COMPARTIMENTOS (ud)</t>
  </si>
  <si>
    <t>UC051</t>
  </si>
  <si>
    <t>CARPETA CON PINZA PORTAPAPELES A4 PVC NEGRO (ud)</t>
  </si>
  <si>
    <t>UC052</t>
  </si>
  <si>
    <t>CARPETA CLASIFICADORA CARTULINA A4 CON AL MENOS 7 COMPARTIMENTOS COLORES ROJO Y AZUL (ud)</t>
  </si>
  <si>
    <t>UC053</t>
  </si>
  <si>
    <t>CARPETA CLASIFICADORA CON AL MENOS  8 COMPARTIMENTOS, TAMAÑO A4 POLIPROPILENO 3 SOLAPAS (ud)</t>
  </si>
  <si>
    <t>UC054</t>
  </si>
  <si>
    <t>CARPETA CONGRESOS SOLAPA PVC NEGRO (ud)</t>
  </si>
  <si>
    <t>UC055</t>
  </si>
  <si>
    <t>CARPETA DE 20 FUNDAS A4 (ud)</t>
  </si>
  <si>
    <t>UC056</t>
  </si>
  <si>
    <t>CAJA 50 FASTENER METALICOS DORADOS (ud)</t>
  </si>
  <si>
    <t>UC057</t>
  </si>
  <si>
    <t>CARPETA PARA FASTENER A4 CON CUBIERTA FRONTAL TRANSPARENTE (PAQUETE DE 25 uds)</t>
  </si>
  <si>
    <t>UC058</t>
  </si>
  <si>
    <t>DOSSIERES</t>
  </si>
  <si>
    <t>DOSSIER DE PINZA A4 PVC 30 HOJAS  COLORES SURTIDOS (ud)</t>
  </si>
  <si>
    <t>UC059</t>
  </si>
  <si>
    <t>DOSSIER DE PINZA A4 PVC 60 HOJAS COLORES SURTIDOS (ud)</t>
  </si>
  <si>
    <t>UC060</t>
  </si>
  <si>
    <t>DOSSIER UÑERO A4 TRANSPARENTE POLIPROPILENO LISO mínimo 120 micras (PAQUETE DE 10 uds)</t>
  </si>
  <si>
    <t>UC061</t>
  </si>
  <si>
    <t>DOSSIER DE PRESENTACIÓN A4 BLANCO (ud)</t>
  </si>
  <si>
    <t>UC062</t>
  </si>
  <si>
    <t>DOSSIER UÑERO A4 TRANSPARENTE POLIPROPILENO LISO 80 micras (PAQUETE DE 100 uds)</t>
  </si>
  <si>
    <t>UC063</t>
  </si>
  <si>
    <t>DOSSIER DE PINZA A3 PVC 60 HOJAS AZUL (ud)</t>
  </si>
  <si>
    <t>UC064</t>
  </si>
  <si>
    <t>DYMO Y ACCESORIOS</t>
  </si>
  <si>
    <t>DYMO ETIQUETADORA LT-100T (ud)</t>
  </si>
  <si>
    <t>UC065</t>
  </si>
  <si>
    <t>DYMO ETIQUETADORA 420P (ud)</t>
  </si>
  <si>
    <t>UC066</t>
  </si>
  <si>
    <t>DYMO RHINO M1011,SISTEMA DE ROTULADO DE CINTAS METÁLICAS (ud)</t>
  </si>
  <si>
    <t>UC067</t>
  </si>
  <si>
    <t>DYMO CINTA RHINO 31000 12mm x 4,8m ALUMINIO NO ADHESIVO (ud)</t>
  </si>
  <si>
    <t>UC068</t>
  </si>
  <si>
    <t>CINTA DYMO LETRATAG 12mm x 4m NEGRO SOBRE BLANCO (ud)</t>
  </si>
  <si>
    <t>UC069</t>
  </si>
  <si>
    <t>CINTA DYMO LETRATAG 12mmx 4m NEGRO SOBRE AMARILLO (ud)</t>
  </si>
  <si>
    <t>UC070</t>
  </si>
  <si>
    <t>CINTA DYMO LETRATAG 12mm x 4m NEGRO SOBRE ROJO (ud)</t>
  </si>
  <si>
    <t>UC071</t>
  </si>
  <si>
    <t>CINTA DYMO LETRATAG 12mm x 4m NEGRO SOBRE VERDE (ud)</t>
  </si>
  <si>
    <t>UC072</t>
  </si>
  <si>
    <t>CINTA DYMO LETRATAG 12mm x 4m NEGRO SOBRE AZUL (ud)</t>
  </si>
  <si>
    <t>UC073</t>
  </si>
  <si>
    <t>CINTA DYMO D1 6mm x 7m  NEGRO SOBRE BLANCO (ud)</t>
  </si>
  <si>
    <t>UC074</t>
  </si>
  <si>
    <t>CINTA DYMO D1 9mm x 7m NEGRO SOBRE BLANCO (ud)</t>
  </si>
  <si>
    <t>UC075</t>
  </si>
  <si>
    <t>CINTA DYMO D1 9mm x 7m NEGRO SOBRE AMARILLO (ud)</t>
  </si>
  <si>
    <t>UC076</t>
  </si>
  <si>
    <t>CINTA DYMO D1 12mm x 7m NEGRO SOBRE BLANCO (ud)</t>
  </si>
  <si>
    <t>UC077</t>
  </si>
  <si>
    <t>CINTA DYMO D1 12mm x 7m BLANCO SOBRE NEGRO (ud)</t>
  </si>
  <si>
    <t>UC078</t>
  </si>
  <si>
    <t>CINTA DYMO D1 12mm x 7m NEGRO SOBRE TRANSPARENTE (ud)</t>
  </si>
  <si>
    <t>UC079</t>
  </si>
  <si>
    <t>CINTA DYMO D1 12mm x 7m NEGRO SOBRE VERDE (ud)</t>
  </si>
  <si>
    <t>UC080</t>
  </si>
  <si>
    <t>CINTA DYMO D1 12mm x 7m NEGRO SOBRE AZUL (ud)</t>
  </si>
  <si>
    <t>UC081</t>
  </si>
  <si>
    <t>CINTA DYMO D1 12mm x 7m NEGRO SOBRE ROJO (ud)</t>
  </si>
  <si>
    <t>UC082</t>
  </si>
  <si>
    <t>CINTA DYMO D1 12mm x 7MmNEGRO SOBRE AMARILLO (ud)</t>
  </si>
  <si>
    <t>UC083</t>
  </si>
  <si>
    <t>CINTA DYMO D1 19mm x 7m NEGRO SOBRE BLANCO (ud)</t>
  </si>
  <si>
    <t>UC084</t>
  </si>
  <si>
    <t>CINTA DYMO D1 19mm x 7m  BLANCO SOBRE NEGRO (ud)</t>
  </si>
  <si>
    <t>UC085</t>
  </si>
  <si>
    <t>CINTA DYMO D1 19mm x 7m NEGRO SOBRE TRANSPARENTE (ud)</t>
  </si>
  <si>
    <t>UC086</t>
  </si>
  <si>
    <t>CINTA DYMO D1 19mm x 7m NEGRO SOBRE AMARILLO (ud)</t>
  </si>
  <si>
    <t>UC087</t>
  </si>
  <si>
    <t>ENCUADERNACIÓN</t>
  </si>
  <si>
    <t>TAPA ENCUAD. 200 MICRAS TRANSPARENTE A3 (CAJA DE 100 uds)</t>
  </si>
  <si>
    <t>UC088</t>
  </si>
  <si>
    <t>TAPA ENCUAD. 145 MICRAS TRANSPARENTE A4 (CAJA DE 100 uds)</t>
  </si>
  <si>
    <t>UC089</t>
  </si>
  <si>
    <t>FUNDA PLASTIFIC. 125 MICRAS A4 BRILLO (CAJA DE 100 uds)</t>
  </si>
  <si>
    <t>UC090</t>
  </si>
  <si>
    <t>ESCRITURA</t>
  </si>
  <si>
    <t>ROTULADOR DETECTOR DE BILLETES FALSOS (ud)</t>
  </si>
  <si>
    <t>UC091</t>
  </si>
  <si>
    <t>LÁPICES DE GRAFITO HB (CAJA DE 12 uds)</t>
  </si>
  <si>
    <t>UC092</t>
  </si>
  <si>
    <t>LÁPIZ BICOLOR ROJO AZUL TRAZO MÁXIMO Ø 3 mm (ud)</t>
  </si>
  <si>
    <t>UC093</t>
  </si>
  <si>
    <t>SACAPUNTAS DE METAL SENCILLO (ud)</t>
  </si>
  <si>
    <t>UC094</t>
  </si>
  <si>
    <t>PORTAMINAS 0,5 mm (ud)</t>
  </si>
  <si>
    <t>UC095</t>
  </si>
  <si>
    <t>TUBO 12 MINAS GRAFITO HB 0,5 mm (ud)</t>
  </si>
  <si>
    <t>UC096</t>
  </si>
  <si>
    <t>PORTAMINAS 0,7 mm (ud)</t>
  </si>
  <si>
    <t>UC097</t>
  </si>
  <si>
    <t>TUBO 12 MINAS GRAFITO HB 0,7 mm (ud)</t>
  </si>
  <si>
    <t>UC098</t>
  </si>
  <si>
    <t>ROTULADOR DE PUNTA FINA 1 mm COLORES AZUL, NEGRO, ROJO Y VERDE (ud)</t>
  </si>
  <si>
    <t>UC099</t>
  </si>
  <si>
    <t>MARCADOR FLUORESCENTE PUNTA BISELADA DE 1 A 5 mm COLORES AMARILLO, NARANJA, VERDE, ROSA Y AZUL (ud)</t>
  </si>
  <si>
    <t>UC100</t>
  </si>
  <si>
    <t>ROTULADOR PERMANENTE PUNTA FINA 0,5 mm APROX. COLORES ROJO, NEGRO Y AZUL (ud)</t>
  </si>
  <si>
    <t>UC101</t>
  </si>
  <si>
    <t>MARCADOR PERMANENTE PUNTA OJIVAL 2 mm NEGRO (ud)</t>
  </si>
  <si>
    <t>UC102</t>
  </si>
  <si>
    <t>MARCADOR PERMANENTE PUNTA BISELADA 2-7 mm ROJO, NEGRO, AZUL Y VERDE (ud)</t>
  </si>
  <si>
    <t>UC103</t>
  </si>
  <si>
    <t>MARCADOR PERMANENTE PUNTA OJIVAL 2-4 mm BLANCO, PLATA Y ORO (ud)</t>
  </si>
  <si>
    <t>UC104</t>
  </si>
  <si>
    <t>MARCADOR PERMANENTE PUNTA FINA 1-2 mm NEGRO, ROJO, AZUL, BLANCO, PLATA Y ORO (ud)</t>
  </si>
  <si>
    <t>UC105</t>
  </si>
  <si>
    <t>MARCADOR PERMANENTE PUNTA BISELADA 4-12 mm NEGRO, ROJO Y AZUL (ud)</t>
  </si>
  <si>
    <t>UC106</t>
  </si>
  <si>
    <t>BOLÍGRAFO DE PUNTA DE BOLA FINA 0,5 mm AZUL, NEGRO Y ROJO (ud)</t>
  </si>
  <si>
    <t>UC107</t>
  </si>
  <si>
    <t>BOLÍGRAFO  DE PUNTA DE BOLA MEDIANA DE 1 mm DE PLÁSTICO TRANSLÚCIDO AZUL, NEGRO, ROJO Y VERDE (MARCA BIC O EQUIVALENTE) (ud)</t>
  </si>
  <si>
    <t>UC108</t>
  </si>
  <si>
    <t>BOLÍGRAFO DE PUNTA DE BOLA MEDIANA 1mm APROX. AZUL Y NEGRO (ud)</t>
  </si>
  <si>
    <t>UC109</t>
  </si>
  <si>
    <t>MARCADOR PERMANENTE PUNTA OJIVAL 1,5 mm AZUL, ROJO, NEGRO Y VERDE (ud)</t>
  </si>
  <si>
    <t>UC110</t>
  </si>
  <si>
    <t>MARCADOR PERMANENTE PUNTA OJIVAL 1,5-3 mm AZUL, ROJO, NEGRO Y VERDE (ud)</t>
  </si>
  <si>
    <t>UC111</t>
  </si>
  <si>
    <t>PIZARRA MAGNÉTICA Y ROTULADORES</t>
  </si>
  <si>
    <t>PIZARRA MAGNÉTICA, ACERO LACADO, MARCO DE ALUMINIO, 120x90 cm (ud)</t>
  </si>
  <si>
    <t>UC112</t>
  </si>
  <si>
    <t>PIZARRA MAGNÉTICA, ACERO LACADO, MARCO DE ALUMINIO, 60x45 cm (ud)</t>
  </si>
  <si>
    <t>UC113</t>
  </si>
  <si>
    <t>PIZARRA MAGNÉTICA, ACERO LACADO, MARCO DE ALUMINIO, 90x60 cm (ud)</t>
  </si>
  <si>
    <t>UC114</t>
  </si>
  <si>
    <t>PIZARRA MAGNÉTICA, ACERO LACADO, MARCO DE ALUMINIO, 240x120cm (ud)</t>
  </si>
  <si>
    <t>UC115</t>
  </si>
  <si>
    <t>ROTULADOR PIZARRA BLANCA VELLEDA O SIMILAR, PUNTA OJIVAL DE 1,4mm APROX. AZUL, ROJO, NEGRO Y VERDE (ud)</t>
  </si>
  <si>
    <t>UC116</t>
  </si>
  <si>
    <t>ROTULADOR AZUL, NEGRO, ROJO Y VERDE VELLEDA O EQUIVALENTE 1,4 mm APROX. (PAQUETE DE 4 uds)</t>
  </si>
  <si>
    <t>UC117</t>
  </si>
  <si>
    <t>ROTULADOR DE PIZARRA BLANCA, PUNTA OJIVAL, DE 1,5 A 3 mm NEGRO, ROJO, AZUL Y VERDE (ud)</t>
  </si>
  <si>
    <t>UC118</t>
  </si>
  <si>
    <t>ROTULADOR DE PIZARRA BLANCA, PUNTA OJIVAL, DE 1,5 A 3 mm COLORES VARIADOS (PAQUETE DE 6 uds)</t>
  </si>
  <si>
    <t>UC119</t>
  </si>
  <si>
    <t>BORRADOR PIZARRA MAGNETICO 6x15 cm APROX. (ud)</t>
  </si>
  <si>
    <t>UC120</t>
  </si>
  <si>
    <t>BORRADOR PIZARRA MAGNETICO RECARGABLE 6x14 cm APROX. (ud)</t>
  </si>
  <si>
    <t>UC121</t>
  </si>
  <si>
    <t>RECAMBIO BORRADOR MAGNÉTICO COMPATIBLE CON BORRADOR PIZARRA MAGNÉTICO RECARGABLE DE MEDIDAS APROX. 6x14 cm INCLUIDO EN CONTRATO (PAQUETE DE 10 uds)</t>
  </si>
  <si>
    <t>UC122</t>
  </si>
  <si>
    <t>ETIQUETAS ADHESIVAS</t>
  </si>
  <si>
    <t>ETIQUETAS COLGANTES DE ESCRITURA MANUAL DE ALTO 65 x ANCHO 45 mm  APROX. BLANCAS CON HILO INCLUIDO (CAJA DE 400 uds APROX)</t>
  </si>
  <si>
    <t>UC123</t>
  </si>
  <si>
    <t>ETIQUETAS METALIZADAS PLATA 457x212 mm APROX. O 48 ETIQUETAS/HOJA A4 RESISTENTES A LA INTEMPERIE (PAQUETE DE 100 HOJAS)</t>
  </si>
  <si>
    <t>UC124</t>
  </si>
  <si>
    <t>ETIQUETAS ADHES. 48,5x25,4 mm APROX. O 44 ETIQUETAS/HOJA A4 ESQUINAS RECTAS (PAQUETE DE 100 HOJAS)</t>
  </si>
  <si>
    <t>UC125</t>
  </si>
  <si>
    <t>ETIQUETAS ADHES. 70x25 mm APROX. O 33 ETIQUETAS/HOJA A4 ESQUINAS RECTAS (PAQUETE DE 100 HOJAS)</t>
  </si>
  <si>
    <t>UC126</t>
  </si>
  <si>
    <t>ETIQUETAS BLANCAS REMOVIBLES 17,8 x 10,0 mm 25 APROX. O 270 ETIQUETAS/HOJA A4 ESQUINAS RECTAS (PAQUETE DE 25 HOJAS)</t>
  </si>
  <si>
    <t>UC127</t>
  </si>
  <si>
    <t>ETIQUETAS ADHES. 70x35 mm APROX. O 24 ETIQUETAS/HOJA A4 ESQUINAS RECTAS (PAQUETE DE 100 HOJAS)</t>
  </si>
  <si>
    <t>UC128</t>
  </si>
  <si>
    <t xml:space="preserve">ETIQUETAS ROJAS PERMANENTES CANTOS RECTOS 70,0 x 37,0 mm APROX. O 24 ETIQUETAS/HOJA A4 (PAQUETE DE 20 HOJAS) </t>
  </si>
  <si>
    <t>UC129</t>
  </si>
  <si>
    <t>ETIQUETAS ADHES. 70x42,3 mm APROX. O 21 ETIQUETAS/HOJA A4 ESQUINAS RECTAS (PAQUETE DE 100 HOJAS)</t>
  </si>
  <si>
    <t>UC130</t>
  </si>
  <si>
    <t>ETIQUETAS ADHES. 105x37 mm APROX. O 16 ETIQUETAS/HOJA A4 ESQUINAS RECTAS (PAQUETES DE 100 HOJAS)</t>
  </si>
  <si>
    <t>UC131</t>
  </si>
  <si>
    <t>ETIQUETAS ADHES. 105x40 mm APROX. O 14 ETIQUETAS/HOJA A4 ESQUINAS RECTAS (PAQUETE DE 100 HOJAS)</t>
  </si>
  <si>
    <t>UC132</t>
  </si>
  <si>
    <t>ETIQUETAS ADHES. 105x48 mm APROX. O 12 ETIQUETAS/HOJA A4 ESQUINAS RECTAS (PAQUETE DE 100 HOJAS)</t>
  </si>
  <si>
    <t>UC133</t>
  </si>
  <si>
    <t>ETIQUETAS ADHES. 105x57 mm APROX. O 10 ETIQUETAS/HOJA A4 ESQUINAS RECTAS (PAQUETE DE 100 HOJAS)</t>
  </si>
  <si>
    <t>UC134</t>
  </si>
  <si>
    <t>ETIQUETAS ADHES. 105x70 mm  APROX. U 8 ETIQUETAS/HOJA A4 ESQUINAS RECTAS (PAQUETE DE 100 HOJAS)</t>
  </si>
  <si>
    <t>UC135</t>
  </si>
  <si>
    <t>ETIQUETAS ADHES. 105x148 mm APROX. O 4 ETIQUETAS/HOJA A4 ESQUINAS RECTAS (PAQUETE DE 100 HOJAS)</t>
  </si>
  <si>
    <t>UC136</t>
  </si>
  <si>
    <t>ETIQUETAS ADHES. 210x148 mm APROX. O 2 ETIQUETAS/HOJA A4 ESQUINAS RECTAS (PAQUETE DE 100 HOJAS)</t>
  </si>
  <si>
    <t>UC137</t>
  </si>
  <si>
    <t>ETIQUETAS ADHES. 210x297 mm APROX. O 1 ETIQUETA/HOJA A4 ESQUINAS RECTAS (PAQUETE DE 20 HOJAS)</t>
  </si>
  <si>
    <t>UC138</t>
  </si>
  <si>
    <t>ETIQUETAS ADHES. 210x297 mm APROX. O 1 ETIQUETA/HOJA A4 ESQUINAS RECTAS (PAQUETE DE 100 HOJAS)</t>
  </si>
  <si>
    <t>UC139</t>
  </si>
  <si>
    <t>ETIQUETAS ADHESIVAS REDONDAS Ø 19 mm APROX. COLORES SURTIDOS Y TRASNPARENTES (PAQUETE DE AL MENOS 90 uds)</t>
  </si>
  <si>
    <t>UC140</t>
  </si>
  <si>
    <t>ETIQUETAS ADHESIVAS REDONDAS Ø 10 mm APROX. COLORES SURTIDOS Y TRANSPARENTES (PAQUETE DE AL MENOS 315 uds)</t>
  </si>
  <si>
    <t>UC141</t>
  </si>
  <si>
    <t>GRAPADORAS-GRAPAS-QUITAGRAPAS</t>
  </si>
  <si>
    <t>GRAPADORA MANUAL 20 HOJAS COMPATIBLE GRAPAS 24/6 y 26/6 (ud)</t>
  </si>
  <si>
    <t>UC142</t>
  </si>
  <si>
    <t>GRAPADORA DE TENAZA 50 HOJAS COMPATIBLE GRAPAS 24/6 Y 24/8 (ud)</t>
  </si>
  <si>
    <t>UC143</t>
  </si>
  <si>
    <t>GRAPADORA ELÉCTRICA DE SOBREMESA 50 HOJAS COMPATIBLE 24/6, 24/8, 26/6 Y 26/8 (ud)</t>
  </si>
  <si>
    <t>UC144</t>
  </si>
  <si>
    <t>GRAPADORA DE GRUESOS 200 HOJAS COMPATIBLE GRAPAS  23/8, 23/10, 23/15, 23/17, 23/20 Y 23/24 (ud)</t>
  </si>
  <si>
    <t>UC145</t>
  </si>
  <si>
    <t>CAJA 1000 GRAPAS 24/6 GALVANIZADAS (ud)</t>
  </si>
  <si>
    <t>UC146</t>
  </si>
  <si>
    <t>CAJA 1000 GRAPAS GRUESOS GALVANIZADAS 23/24 (ud)</t>
  </si>
  <si>
    <t>UC147</t>
  </si>
  <si>
    <t>CAJA 1000 GRAPAS 23/6 GALVANIZADAS (ud)</t>
  </si>
  <si>
    <t>UC148</t>
  </si>
  <si>
    <t>PINZA EXTRAEGRAPAS (ud)</t>
  </si>
  <si>
    <t>UC149</t>
  </si>
  <si>
    <t>INFORMÁTICA</t>
  </si>
  <si>
    <t>CD-R 700 MB 52X TORRE (PAQUETE DE 50 uds)</t>
  </si>
  <si>
    <t>UC150</t>
  </si>
  <si>
    <t>50 DVD-R 4,7GB 16X TORRE (PAQUETE DE 50 uds)</t>
  </si>
  <si>
    <t>UC151</t>
  </si>
  <si>
    <t>SOBRES PARA CDs DE PAPEL BLANCO (PAQUETE DE 50 uds)</t>
  </si>
  <si>
    <t>UC152</t>
  </si>
  <si>
    <t>MATERIAL DE ESCRITORIO</t>
  </si>
  <si>
    <t>COJÍN LUMBAR ESPUMA GRAFITO FELLOWES O EQUIVALENTE (ud)</t>
  </si>
  <si>
    <t>UC153</t>
  </si>
  <si>
    <t>RESPALDO LUMBAR DE MALLA FELLOWES O EQUIVALENTE (ud)</t>
  </si>
  <si>
    <t>UC154</t>
  </si>
  <si>
    <t>REPOSAPIÉS DE PLÁSTICO ESTÁNDAR REGULABLE FELLOWES O EQUIVALENTE (ud)</t>
  </si>
  <si>
    <t>UC155</t>
  </si>
  <si>
    <t>ALFOMBRILLA DE RATÓN CON REPOSAMUÑECAS DE ESPUMA (ud)</t>
  </si>
  <si>
    <t>UC156</t>
  </si>
  <si>
    <t>REPOSAMUÑECAS DE TECLADO DE ESPUMA (ud)</t>
  </si>
  <si>
    <t>UC157</t>
  </si>
  <si>
    <t>CALCULADORA CIENTÍFICA BÁSICA (ud)</t>
  </si>
  <si>
    <t>UC158</t>
  </si>
  <si>
    <t>ARMARIO DE LLAVES METALICO 80 LLAVES (ud)</t>
  </si>
  <si>
    <t>UC159</t>
  </si>
  <si>
    <t>ARMARIO DE LLAVES METALICO 30 LLAVES 8ud)</t>
  </si>
  <si>
    <t>UC160</t>
  </si>
  <si>
    <t>CAJA DE 100 AGUJAS SEÑALIZADORAS SURTIDAS (ud)</t>
  </si>
  <si>
    <t>UC161</t>
  </si>
  <si>
    <t>CAJA DE 100 CHINCHETAS NIQUELADAS 10mm APROX. (ud)</t>
  </si>
  <si>
    <t>UC162</t>
  </si>
  <si>
    <t>BOLSA DE 100g DE GOMAS ELÁSTICAS 120x2mm (ud)</t>
  </si>
  <si>
    <t>UC163</t>
  </si>
  <si>
    <t>BOLSA DE 100g DE GOMAS ELÁSTICAS 80x1,5mm (ud)</t>
  </si>
  <si>
    <t>UC164</t>
  </si>
  <si>
    <t>BOLSA DE 100g DE GOMAS ELÁSTICAS PLANAS 200x2mm (ud)</t>
  </si>
  <si>
    <t>UC165</t>
  </si>
  <si>
    <t>BOLSA 100 LLAVEROS DE PLÁSTICO COLORES SURTIDOS (ud)</t>
  </si>
  <si>
    <t>UC166</t>
  </si>
  <si>
    <t>CAJA DE 12 DEDILES 21 mm (ud)</t>
  </si>
  <si>
    <t>UC167</t>
  </si>
  <si>
    <t>CAJA DE 12 DEDILES 19 mm (ud)</t>
  </si>
  <si>
    <t>UC168</t>
  </si>
  <si>
    <t>GOMA DE BORRAR (ud)</t>
  </si>
  <si>
    <t>UC169</t>
  </si>
  <si>
    <t>CAJA DE CAUDALES ANCHO 300 x ALTO 90 x  ANCHO 240 mm APROX. (ud)</t>
  </si>
  <si>
    <t>UC170</t>
  </si>
  <si>
    <t>CAJA DE CAUDALES ANCHO 150 x ALTO 80 x  ANCHO 115 mm APROX. (ud)</t>
  </si>
  <si>
    <t>UC171</t>
  </si>
  <si>
    <t>CAJA 100 CLIPS ANTIOXIDANTE 25 mm (ud)</t>
  </si>
  <si>
    <t>UC172</t>
  </si>
  <si>
    <t>CAJA 100 CLIPS ANTIOXIDABLES 32 mm (ud)</t>
  </si>
  <si>
    <t>UC173</t>
  </si>
  <si>
    <t>CAJA 100 CLIPS ANTIOXIDABLES 40 mm (ud)</t>
  </si>
  <si>
    <t>UC174</t>
  </si>
  <si>
    <t>CAJA 100 CLIPS ANTIOXIDABLES 50 mm (ud)</t>
  </si>
  <si>
    <t>UC175</t>
  </si>
  <si>
    <t>PORTACLIPS  IMAN TRANSPARENTE (ud)</t>
  </si>
  <si>
    <t>UC176</t>
  </si>
  <si>
    <t>CAJA 50 CLIPS MARIPOSA NUMERO 10 (ud)</t>
  </si>
  <si>
    <t>UC177</t>
  </si>
  <si>
    <t>CAJA 25 CLIPS MARIPOSA NUMERO 20 (ud)</t>
  </si>
  <si>
    <t>UC178</t>
  </si>
  <si>
    <t>CAJA PINZA METALICA 12 UND 19 mm (ud)</t>
  </si>
  <si>
    <t>UC179</t>
  </si>
  <si>
    <t>CAJA PINZA METALICA 12 UND 25 mm (ud)</t>
  </si>
  <si>
    <t>UC180</t>
  </si>
  <si>
    <t>DISPENSADOR CINTA DE EMBALAR (ud)</t>
  </si>
  <si>
    <t>UC181</t>
  </si>
  <si>
    <t>PORTARROLLOS DE MESA NEGRO 33 m (ud)</t>
  </si>
  <si>
    <t>UC182</t>
  </si>
  <si>
    <t>CINTA ADHESIVA TRANSPARENTE 33X19 mm (ud)</t>
  </si>
  <si>
    <t>UC183</t>
  </si>
  <si>
    <t>PAQUETE DE 8 CINTAS ADHESIVAS TRANSPARENTE 33X19 mm (ud)</t>
  </si>
  <si>
    <t>UC184</t>
  </si>
  <si>
    <t>CINTA ADHESIVA DOBLE CARA 25mm x 50m (ud)</t>
  </si>
  <si>
    <t>UC185</t>
  </si>
  <si>
    <t>CINTA DE DOBLE CARA QUE SOPORTE HASTA 5 kg (ud)</t>
  </si>
  <si>
    <t>UC186</t>
  </si>
  <si>
    <t>CINTA DE DOBLE CARA QUE SOPORTE HASTA 7 kg (ud)</t>
  </si>
  <si>
    <t>UC187</t>
  </si>
  <si>
    <t>CORRECTOR EN CINTA 5 mm MÍNIMO 8,5m (ud)</t>
  </si>
  <si>
    <t>UC188</t>
  </si>
  <si>
    <t>CORRECTOR LIQUIDO 20 ml (ud)</t>
  </si>
  <si>
    <t>UC189</t>
  </si>
  <si>
    <t>CUTTER PLÁSTICO 9 mm (ud)</t>
  </si>
  <si>
    <t>UC190</t>
  </si>
  <si>
    <t>CUTTER PLÁSTICO 18 mm (ud)</t>
  </si>
  <si>
    <t>UC191</t>
  </si>
  <si>
    <t>CUCHILLAS CUTTER 9 mm (PAQUETE DE 10 uds)</t>
  </si>
  <si>
    <t>UC192</t>
  </si>
  <si>
    <t>CUCHILLAS CUTTER 18 mm (PAQUETE DE 10 uds)</t>
  </si>
  <si>
    <t>UC193</t>
  </si>
  <si>
    <t>EXPOSITOR VERTICAL SOBREMESA A4 (ud)</t>
  </si>
  <si>
    <t>UC194</t>
  </si>
  <si>
    <t>PORTAFOLLETOS MURAL A4 VERTICAL (ud)</t>
  </si>
  <si>
    <t>UC195</t>
  </si>
  <si>
    <t>SOBRE CON CIERRE V-LOCK TRANSPARENTE FOLIO VERTICAL. COLORES SURTIDOS (ud)</t>
  </si>
  <si>
    <t>UC196</t>
  </si>
  <si>
    <t>SOBRE CON CIERRE V-LOCK TRANSPARENTE FOLIO APAISADO. COLORES SURTIDOS (ud)</t>
  </si>
  <si>
    <t>UC197</t>
  </si>
  <si>
    <t>PAPELERA METALICA 12 LITROS NEGRA (ud)</t>
  </si>
  <si>
    <t>UC198</t>
  </si>
  <si>
    <t>PAPELERA DE PLÁSTICO DE REJILLA 16 LITROS NEGRA (ud)</t>
  </si>
  <si>
    <t>UC199</t>
  </si>
  <si>
    <t>BLOCS DE 100 NOTAS ADHESIVAS 38 X 51 mm 70 gr (PAQUETE DE 12 uds)</t>
  </si>
  <si>
    <t>UC200</t>
  </si>
  <si>
    <t>BLOCS DE 100 NOTAS ADHESIVAS 76 X 76 mm 70 gr (PAQUETE DE 12 uds)</t>
  </si>
  <si>
    <t>UC201</t>
  </si>
  <si>
    <t>BLOCS DE 100 NOTAS ADHESIVAS 76 X 127 mm 70 gr (PAQUETE DE 12 uds)</t>
  </si>
  <si>
    <t>UC202</t>
  </si>
  <si>
    <t>MARCADORES ADHESIVOS DE 25x40MM APROX. COLORES SURTIDOS (PAQUETE DE 50 uds)</t>
  </si>
  <si>
    <t>UC203</t>
  </si>
  <si>
    <t>FUNDA MULTITALADRO TRANSPARENTE RUGOSO A4 MÍNIMO 60 MICRAS (PAQUETE DE 100 uds)</t>
  </si>
  <si>
    <t>UC204</t>
  </si>
  <si>
    <t>FUNDA MULTITALADRO TRANSPARENTE RUGOSO FOLIO MÍNIMO 70 MICRAS (PAQUETE DE 100 uds)</t>
  </si>
  <si>
    <t>UC205</t>
  </si>
  <si>
    <t>FUNDA MULTITALADRO LISO TRANSPARENTE FOLIO MÍNIMO 70 MICRAS (PAQUETE DE 100 uds)</t>
  </si>
  <si>
    <t>UC206</t>
  </si>
  <si>
    <t>FUNDA MULTITALADRO RUGOSO A3 (PAQUETE DE 10 uds)</t>
  </si>
  <si>
    <t>UC207</t>
  </si>
  <si>
    <t>FUNDA PARA TARJETAS 20 TARJETAS/FUNDA A4 (PAQUETE DE 10 uds)</t>
  </si>
  <si>
    <t>UC208</t>
  </si>
  <si>
    <t>PEGAMENTO BARRA 20 gr (ud)</t>
  </si>
  <si>
    <t>UC209</t>
  </si>
  <si>
    <t>REGLA PLÁSTICO TRANSPARENTE 30 cm (ud)</t>
  </si>
  <si>
    <t>UC210</t>
  </si>
  <si>
    <t>REGLA PLÁSTICO TRANSPARENTE 40 cm (ud)</t>
  </si>
  <si>
    <t>UC211</t>
  </si>
  <si>
    <t>REGLA PLÁSTICO TRANSPARENTE 50 cm (ud)</t>
  </si>
  <si>
    <t>UC212</t>
  </si>
  <si>
    <t>ESCALIMETRO TRIANGULAR PLÁSTICO 30 cm (ud)</t>
  </si>
  <si>
    <t>UC213</t>
  </si>
  <si>
    <t>REVISTERO CARTÓN EN PVC. ANCHO 24,5 x ALTO 32 x LOMO 7 cm APROX.. COLORES SURTIDOS (ud)</t>
  </si>
  <si>
    <t>UC214</t>
  </si>
  <si>
    <t>SOBRES PORTADOCUMENTOS 225 x 115 mm (PAQUETE DE 250 uds)</t>
  </si>
  <si>
    <t>UC215</t>
  </si>
  <si>
    <t>SOBRES PORTADOCUMENTOS 225 x 165 MM (PAQUETE DE 250 uds)</t>
  </si>
  <si>
    <t>UC216</t>
  </si>
  <si>
    <t>TALADRADOR 30H. 2 AGUJEROS (ud)</t>
  </si>
  <si>
    <t>UC217</t>
  </si>
  <si>
    <t>TALADRADOR METALICO 4 TALADROS (ud)</t>
  </si>
  <si>
    <t>UC218</t>
  </si>
  <si>
    <t>TIJERA NIQUELADA MANGO PLÁSTICO 21 cm (ud)</t>
  </si>
  <si>
    <t>UC219</t>
  </si>
  <si>
    <t>SEPARADOR POLIPROPILERO 10 PESTAÑAS FOLIOS COLORES SURTIDOS (ud)</t>
  </si>
  <si>
    <t>UC220</t>
  </si>
  <si>
    <t>CALENDARIO Y AGENDA</t>
  </si>
  <si>
    <t>SOPORTE CALENDARIO PLÁSTICO NEGRO (ud)</t>
  </si>
  <si>
    <t>UC221</t>
  </si>
  <si>
    <t>TACO CALENDARIO CASTELLANO (ud)</t>
  </si>
  <si>
    <t>UC222</t>
  </si>
  <si>
    <t>AGENDA DÍA/PÁGINA CASTELLANO TAMAÑO APROXIMADO A5 (ud)</t>
  </si>
  <si>
    <t>UC223</t>
  </si>
  <si>
    <t>PORTA TIC</t>
  </si>
  <si>
    <t>PORTA TARJETAS IDENTIFICATIVAS VERTICAL, PLÁSTICO  DOBLE VENTANA TRANSPARENTE COLOR NEGRO MEDIDAS APROXIMADAS 70X110 mm (ud)</t>
  </si>
  <si>
    <t>UC224</t>
  </si>
  <si>
    <t>SOPORTES RÍGIDOS DE DOBLE CARA PARA TARJETAS DE IDENTIFICACIÓN, HORIZONTALES, HORIZONTALES, DOBLE IDENTIDAD, PLÁSTICO, PARA DOS TARJETAS, 86 MM, 54 MM COLOR NEGRO (paquete 10 unidades)</t>
  </si>
  <si>
    <t>UC225</t>
  </si>
  <si>
    <t>PORTA TARJETA DE IDENTIFICACIÓN FLEXIBLE HORIZONTAL 90X60 MM (ud)</t>
  </si>
  <si>
    <t>UC226</t>
  </si>
  <si>
    <t>PORTA TARJETA DE IDENTIFICACIÓN FLEXIBLE VERTICAL 60x98 MM (ud)</t>
  </si>
  <si>
    <t>UC227</t>
  </si>
  <si>
    <t>CORDÓN EXTENSIBLE REDONDO PARA IDENTIFICADORES (ud)</t>
  </si>
  <si>
    <t>UC228</t>
  </si>
  <si>
    <t>CORDÓN EXTENSIBLE REDONDO PARA IDENTIFICADORES PERSONALIZADO (ud)</t>
  </si>
  <si>
    <t>UC229</t>
  </si>
  <si>
    <t>VASOS Y AGUA</t>
  </si>
  <si>
    <t>VASOS DE PAPEL DE 210 ML. MEDIDAS APROXIMADAS DIÁMETRO 70 Y ALTURA 80 MM (PAQUETE DE 50 uds)</t>
  </si>
  <si>
    <t>UC230</t>
  </si>
  <si>
    <t>AGUA MINERAL NATURAL 33 ML (ud)</t>
  </si>
  <si>
    <t>UC231</t>
  </si>
  <si>
    <t>AGUA DE MANANTIAL NATURAL 50 ML (ud)</t>
  </si>
  <si>
    <t>UC232</t>
  </si>
  <si>
    <t>FECHADOR Y SELLAR</t>
  </si>
  <si>
    <t>FECHADOR CON ENTINTAJE AUTOMÁTICO. CARACTERES DE 4 mm (ud)</t>
  </si>
  <si>
    <t>UC233</t>
  </si>
  <si>
    <t>SELLO AUTOMÁTICO PERSONALIZADO RECTANGULAR 59X22 mm APROX. (ud)</t>
  </si>
  <si>
    <t>UC234</t>
  </si>
  <si>
    <t>SELLO AUTOMÁTICO PERSONALIZADO REDONDO 24X24 mm APROX. (ud)</t>
  </si>
  <si>
    <t>UC235</t>
  </si>
  <si>
    <t>TAMPÓN DE TINTA 110 x 70 mm APROX. AZUL (ud)</t>
  </si>
  <si>
    <t>UC236</t>
  </si>
  <si>
    <t>TAMPÓN DE TINTA 110 x 70 mm APROX. NEGRO (ud)</t>
  </si>
  <si>
    <t>UC237</t>
  </si>
  <si>
    <t>TAMPÓN DE TINTA 110 x 70 mm APROX. ROJO (ud)</t>
  </si>
  <si>
    <t>UC238</t>
  </si>
  <si>
    <t>TINTA TAMPÓN 30 ml AZUL (ud)</t>
  </si>
  <si>
    <t>UC239</t>
  </si>
  <si>
    <t>TINTA TAMPÓN 30 ml NEGRO (ud)</t>
  </si>
  <si>
    <t>UC240</t>
  </si>
  <si>
    <t>TINTA TAMPON 30 ml ROJO (ud)</t>
  </si>
  <si>
    <t>UC241</t>
  </si>
  <si>
    <t>ORGANIZADORES DE MESA</t>
  </si>
  <si>
    <t>CUBILETE PORTALÁPICES DE PLÁSTICO DIÁMETRO 7 x ALTURA 10 cm APROX. COLORES SURTIDOS (ud)</t>
  </si>
  <si>
    <t>UC242</t>
  </si>
  <si>
    <t>CUBILETE PORTALÁPICES TRANSLÚCIDO DIÁMETRO 7 x ALTURA 10 cm APROX. COLORES SURTIDOS (ud)</t>
  </si>
  <si>
    <t>UC243</t>
  </si>
  <si>
    <t>ORGANIZADOR SOBREMESA VARIOS COMPARTIMENTOS ANCHO 16 x ALTO 9 x LARGO 15 cm APROX (ud)</t>
  </si>
  <si>
    <t>UC244</t>
  </si>
  <si>
    <t>MÓDULO DE 11 CAJONES TAMAÑO FOLIO Y ALTURA MÁXIMA 40 cm (ud)</t>
  </si>
  <si>
    <t>UC245</t>
  </si>
  <si>
    <t>VADE SOBREMESA DE PLÁSTICO AZUL ANCHO 65 x LARGO 50 cm APROX. (ud)</t>
  </si>
  <si>
    <t>UC246</t>
  </si>
  <si>
    <t>VADE SOBREMESA DE PLÁSTICO AZUL CON CUBIERTA TRANSPARENTE ANCHO 65 x LARGO 50 cm APROX. (ud)</t>
  </si>
  <si>
    <t>UC247</t>
  </si>
  <si>
    <t>PILAS</t>
  </si>
  <si>
    <t>CARGADOR UNIVERSAL 4 PILAS PARA PILAS AA y AAA COMPATIBLE CON PILAS EN CONTRATO (ud)</t>
  </si>
  <si>
    <t>UC248</t>
  </si>
  <si>
    <t>PILAS ALCALINAS AAA LR03 1,5V (PAQUETE DE 20 uds)</t>
  </si>
  <si>
    <t>UC249</t>
  </si>
  <si>
    <t>PILAS ALCALINAS AA LR06 1,5V (PAQUETE DE 20 uds)</t>
  </si>
  <si>
    <t>UC250</t>
  </si>
  <si>
    <t>PILAS ALCALINAS C LR14 1,5V (PAQUETE DE 12 uds)</t>
  </si>
  <si>
    <t>UC251</t>
  </si>
  <si>
    <t>PILAS ALCALINAS D LR20 1,5V (PAQUETE DE 12 uds)</t>
  </si>
  <si>
    <t>UC252</t>
  </si>
  <si>
    <t>PILAS ALCALINAS 9V/6LR61 (PAQUETE DE 12 uds)</t>
  </si>
  <si>
    <t>UC253</t>
  </si>
  <si>
    <t>PILAS LITIO CR2025 3V (PAQUETE DE 2 uds)</t>
  </si>
  <si>
    <t>UC254</t>
  </si>
  <si>
    <t>PILAS NiMH RECARGABLES AAA 1,2V PRECARGADAS MÍNIMO 700 MAH (PAQUETE DE 10 uds)</t>
  </si>
  <si>
    <t>UC255</t>
  </si>
  <si>
    <t>PILAS NiMH RECARGABLES AA 1,2V PRECARGADAS MÍNIMO 2000 MAH (PAQUETE DE 10 uds)</t>
  </si>
  <si>
    <t>UC256</t>
  </si>
  <si>
    <t>PILAS LITIO CR2032 3V (PAQUETE DE 2 uds)</t>
  </si>
  <si>
    <t>UC257</t>
  </si>
  <si>
    <t>PILAS ALCALINA A23 12V (PAQUETE DE 2 uds)</t>
  </si>
  <si>
    <t>UC258</t>
  </si>
  <si>
    <t>PILAS ALCALINA LR44 1,5V (PAQUETE DE 2 uds)</t>
  </si>
  <si>
    <t>UC259</t>
  </si>
  <si>
    <t>PILAS LITIO CR2016 3V (PAQUETE DE 2 uds)</t>
  </si>
  <si>
    <t>UC260</t>
  </si>
  <si>
    <t>PIZARRAS Y TABLEROS</t>
  </si>
  <si>
    <t>TABLÓN DE CORCHO MARCO MADERA 600 x 900 mm (ud)</t>
  </si>
  <si>
    <t>UC261</t>
  </si>
  <si>
    <t>TABLÓN DE CORCHO MARCO MADERA 1200 x 900 mm (ud)</t>
  </si>
  <si>
    <t>UC262</t>
  </si>
  <si>
    <t>TABLÓN DE CORCHO MARCO MADERA 400 x 300 mm (ud)</t>
  </si>
  <si>
    <t>UC263</t>
  </si>
  <si>
    <r>
      <t>BLOC 25 HOJAS DE PAPEL BLANCO PARA CABALLETE DE AL MENOS 70 gr/m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(ud)</t>
    </r>
  </si>
  <si>
    <t>UC264</t>
  </si>
  <si>
    <t>TPV Y CAJAS REGISTRADORAS</t>
  </si>
  <si>
    <t>ROLLO TÉRMICO 17931 80x80x12 (ud) Sin BPA</t>
  </si>
  <si>
    <t>UC265</t>
  </si>
  <si>
    <t>SUMINISTRO MATERIAL DE OFICINA</t>
  </si>
  <si>
    <t>Ud</t>
  </si>
  <si>
    <t>PAQUETE</t>
  </si>
  <si>
    <t>SUBCARPETA DE CARTÓN KRAFT MARRON 100% RECICLADO DE 180 gr/m2 FOLIO CON RANURA PARA FASTENER (PAQUETE DE 50 uds)</t>
  </si>
  <si>
    <t>BLOC 25 HOJAS DE PAPEL BLANCO PARA CABALLETE DE AL MENOS 70 gr/m2 (ud)</t>
  </si>
  <si>
    <t>UNICO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</si>
</sst>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  <numFmt numFmtId="165" formatCode="0.00000%"/>
    <numFmt numFmtId="166" formatCode="_-* #,##0_-;\-* #,##0_-;_-* &quot;-&quot;??_-;_-@_-"/>
    <numFmt numFmtId="167" formatCode="#,##0.00\ &quot;€&quot;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9" fontId="3" fillId="0" borderId="4" xfId="0" quotePrefix="1" applyNumberFormat="1" applyFont="1" applyBorder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165" fontId="3" fillId="0" borderId="4" xfId="0" quotePrefix="1" applyNumberFormat="1" applyFont="1" applyBorder="1" applyProtection="1">
      <protection locked="0"/>
    </xf>
    <xf numFmtId="165" fontId="3" fillId="3" borderId="4" xfId="0" quotePrefix="1" applyNumberFormat="1" applyFont="1" applyFill="1" applyBorder="1" applyProtection="1">
      <protection locked="0"/>
    </xf>
    <xf numFmtId="0" fontId="8" fillId="0" borderId="0" xfId="0" applyFont="1"/>
    <xf numFmtId="44" fontId="0" fillId="0" borderId="0" xfId="2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43" fontId="0" fillId="0" borderId="0" xfId="1" applyFont="1" applyAlignment="1" applyProtection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44" fontId="12" fillId="6" borderId="13" xfId="2" applyFont="1" applyFill="1" applyBorder="1" applyAlignment="1" applyProtection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44" fontId="12" fillId="3" borderId="13" xfId="2" applyFont="1" applyFill="1" applyBorder="1" applyAlignment="1" applyProtection="1">
      <alignment vertical="center"/>
    </xf>
    <xf numFmtId="44" fontId="12" fillId="3" borderId="13" xfId="2" applyFont="1" applyFill="1" applyBorder="1" applyAlignment="1" applyProtection="1">
      <alignment horizontal="center" vertical="center"/>
    </xf>
    <xf numFmtId="44" fontId="10" fillId="0" borderId="13" xfId="2" applyFont="1" applyBorder="1" applyAlignment="1" applyProtection="1">
      <alignment vertical="center"/>
      <protection locked="0"/>
    </xf>
    <xf numFmtId="1" fontId="12" fillId="3" borderId="13" xfId="1" applyNumberFormat="1" applyFont="1" applyFill="1" applyBorder="1" applyAlignment="1" applyProtection="1">
      <alignment horizontal="center" vertical="center"/>
    </xf>
    <xf numFmtId="1" fontId="12" fillId="3" borderId="13" xfId="0" applyNumberFormat="1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 wrapText="1"/>
    </xf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17" fillId="9" borderId="10" xfId="0" applyFont="1" applyFill="1" applyBorder="1" applyAlignment="1">
      <alignment horizontal="left" vertical="center" wrapText="1"/>
    </xf>
    <xf numFmtId="0" fontId="17" fillId="9" borderId="13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44" fontId="10" fillId="9" borderId="13" xfId="2" applyFont="1" applyFill="1" applyBorder="1" applyAlignment="1" applyProtection="1">
      <alignment vertical="center"/>
    </xf>
    <xf numFmtId="44" fontId="10" fillId="9" borderId="13" xfId="2" applyFont="1" applyFill="1" applyBorder="1" applyAlignment="1" applyProtection="1">
      <alignment horizontal="center" vertical="center"/>
    </xf>
    <xf numFmtId="167" fontId="0" fillId="9" borderId="13" xfId="0" applyNumberFormat="1" applyFill="1" applyBorder="1" applyAlignment="1">
      <alignment horizontal="center" vertical="center" wrapText="1"/>
    </xf>
    <xf numFmtId="0" fontId="17" fillId="9" borderId="13" xfId="0" applyFont="1" applyFill="1" applyBorder="1" applyAlignment="1">
      <alignment horizontal="left" vertical="center" wrapText="1"/>
    </xf>
    <xf numFmtId="44" fontId="10" fillId="9" borderId="13" xfId="2" applyFont="1" applyFill="1" applyBorder="1" applyAlignment="1" applyProtection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44" fontId="10" fillId="9" borderId="18" xfId="2" applyFont="1" applyFill="1" applyBorder="1" applyAlignment="1" applyProtection="1">
      <alignment horizontal="center" vertical="center" wrapText="1"/>
    </xf>
    <xf numFmtId="44" fontId="10" fillId="7" borderId="13" xfId="2" applyFont="1" applyFill="1" applyBorder="1" applyAlignment="1" applyProtection="1">
      <alignment vertical="center"/>
      <protection locked="0"/>
    </xf>
    <xf numFmtId="0" fontId="0" fillId="9" borderId="0" xfId="0" applyFill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166" fontId="0" fillId="9" borderId="0" xfId="1" applyNumberFormat="1" applyFont="1" applyFill="1" applyAlignment="1" applyProtection="1">
      <alignment horizontal="center" vertical="center" wrapText="1"/>
    </xf>
    <xf numFmtId="166" fontId="8" fillId="9" borderId="0" xfId="1" applyNumberFormat="1" applyFont="1" applyFill="1" applyAlignment="1" applyProtection="1">
      <alignment horizontal="center" vertical="center" wrapText="1"/>
    </xf>
    <xf numFmtId="167" fontId="0" fillId="9" borderId="0" xfId="0" applyNumberFormat="1" applyFill="1" applyAlignment="1">
      <alignment horizontal="center" vertical="center" wrapText="1"/>
    </xf>
    <xf numFmtId="0" fontId="0" fillId="9" borderId="0" xfId="0" applyFill="1"/>
    <xf numFmtId="0" fontId="10" fillId="9" borderId="0" xfId="0" applyFont="1" applyFill="1" applyAlignment="1">
      <alignment horizontal="center"/>
    </xf>
    <xf numFmtId="166" fontId="0" fillId="9" borderId="0" xfId="1" applyNumberFormat="1" applyFont="1" applyFill="1" applyAlignment="1" applyProtection="1">
      <alignment horizontal="center"/>
    </xf>
    <xf numFmtId="0" fontId="8" fillId="9" borderId="0" xfId="0" applyFont="1" applyFill="1"/>
    <xf numFmtId="44" fontId="0" fillId="9" borderId="0" xfId="2" applyFont="1" applyFill="1" applyAlignment="1" applyProtection="1">
      <alignment vertical="center"/>
    </xf>
    <xf numFmtId="0" fontId="7" fillId="9" borderId="10" xfId="0" applyFont="1" applyFill="1" applyBorder="1" applyAlignment="1">
      <alignment horizontal="center"/>
    </xf>
    <xf numFmtId="0" fontId="7" fillId="9" borderId="11" xfId="0" applyFont="1" applyFill="1" applyBorder="1" applyAlignment="1">
      <alignment horizontal="center"/>
    </xf>
    <xf numFmtId="0" fontId="7" fillId="9" borderId="12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14" fillId="9" borderId="8" xfId="0" applyFont="1" applyFill="1" applyBorder="1" applyAlignment="1">
      <alignment horizontal="center" vertical="center" wrapText="1"/>
    </xf>
    <xf numFmtId="0" fontId="14" fillId="9" borderId="9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4" fillId="9" borderId="16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6" xfId="0" applyFont="1" applyFill="1" applyBorder="1" applyAlignment="1" applyProtection="1">
      <alignment horizontal="center" vertical="center" wrapText="1"/>
      <protection locked="0"/>
    </xf>
    <xf numFmtId="0" fontId="12" fillId="7" borderId="7" xfId="0" applyFont="1" applyFill="1" applyBorder="1" applyAlignment="1" applyProtection="1">
      <alignment horizontal="center" vertical="center" wrapText="1"/>
      <protection locked="0"/>
    </xf>
    <xf numFmtId="0" fontId="13" fillId="8" borderId="10" xfId="0" applyFont="1" applyFill="1" applyBorder="1" applyAlignment="1">
      <alignment horizontal="right" vertical="center" wrapText="1"/>
    </xf>
    <xf numFmtId="0" fontId="13" fillId="8" borderId="11" xfId="0" applyFont="1" applyFill="1" applyBorder="1" applyAlignment="1">
      <alignment horizontal="right" vertical="center" wrapText="1"/>
    </xf>
    <xf numFmtId="0" fontId="13" fillId="8" borderId="12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94624-C461-4340-A435-27EF9EF4E6BC}">
  <dimension ref="A1:H311"/>
  <sheetViews>
    <sheetView showGridLines="0" workbookViewId="0">
      <selection activeCell="D3" sqref="D3"/>
    </sheetView>
  </sheetViews>
  <sheetFormatPr baseColWidth="10" defaultRowHeight="14.4" x14ac:dyDescent="0.3"/>
  <cols>
    <col min="1" max="1" width="74.6640625" style="23" customWidth="1"/>
    <col min="5" max="5" width="16.44140625" customWidth="1"/>
    <col min="6" max="6" width="14.88671875" style="24" customWidth="1"/>
  </cols>
  <sheetData>
    <row r="1" spans="1:8" ht="15" thickBot="1" x14ac:dyDescent="0.35">
      <c r="A1" s="65"/>
      <c r="B1" s="62"/>
      <c r="C1" s="62"/>
      <c r="D1" s="62"/>
      <c r="E1" s="62"/>
      <c r="F1" s="66"/>
    </row>
    <row r="2" spans="1:8" ht="29.4" customHeight="1" thickBot="1" x14ac:dyDescent="0.35">
      <c r="A2" s="79" t="s">
        <v>34</v>
      </c>
      <c r="B2" s="80"/>
      <c r="C2" s="80"/>
      <c r="D2" s="80"/>
      <c r="E2" s="80"/>
      <c r="F2" s="81"/>
      <c r="G2" s="25"/>
      <c r="H2" s="25"/>
    </row>
    <row r="3" spans="1:8" ht="15" thickBot="1" x14ac:dyDescent="0.35">
      <c r="A3" s="57"/>
      <c r="B3" s="57"/>
      <c r="C3" s="58"/>
      <c r="D3" s="60"/>
      <c r="E3" s="57"/>
      <c r="F3" s="61"/>
      <c r="G3" s="25"/>
      <c r="H3" s="25"/>
    </row>
    <row r="4" spans="1:8" ht="26.4" thickBot="1" x14ac:dyDescent="0.35">
      <c r="A4" s="82" t="s">
        <v>35</v>
      </c>
      <c r="B4" s="83"/>
      <c r="C4" s="84"/>
      <c r="D4" s="85"/>
      <c r="E4" s="85"/>
      <c r="F4" s="86"/>
      <c r="H4" s="25"/>
    </row>
    <row r="5" spans="1:8" x14ac:dyDescent="0.3">
      <c r="A5" s="57"/>
      <c r="B5" s="57"/>
      <c r="C5" s="58"/>
      <c r="D5" s="59"/>
      <c r="E5" s="57"/>
      <c r="F5" s="57"/>
      <c r="G5" s="25"/>
      <c r="H5" s="25"/>
    </row>
    <row r="6" spans="1:8" ht="18" x14ac:dyDescent="0.3">
      <c r="A6" s="57"/>
      <c r="B6" s="87" t="s">
        <v>36</v>
      </c>
      <c r="C6" s="88"/>
      <c r="D6" s="88"/>
      <c r="E6" s="89"/>
      <c r="F6" s="51">
        <f>ROUND(SUM(E20:E307),2)</f>
        <v>0</v>
      </c>
      <c r="G6" s="26"/>
      <c r="H6" s="25"/>
    </row>
    <row r="7" spans="1:8" ht="18" x14ac:dyDescent="0.3">
      <c r="A7" s="57"/>
      <c r="B7" s="87" t="s">
        <v>37</v>
      </c>
      <c r="C7" s="88"/>
      <c r="D7" s="88"/>
      <c r="E7" s="89"/>
      <c r="F7" s="51">
        <f>ROUND(F6*0.21,2)</f>
        <v>0</v>
      </c>
      <c r="G7" s="25"/>
      <c r="H7" s="25"/>
    </row>
    <row r="8" spans="1:8" ht="18" x14ac:dyDescent="0.3">
      <c r="A8" s="57"/>
      <c r="B8" s="87" t="s">
        <v>38</v>
      </c>
      <c r="C8" s="88"/>
      <c r="D8" s="88"/>
      <c r="E8" s="89"/>
      <c r="F8" s="51">
        <f>ROUND(F6+F7,2)</f>
        <v>0</v>
      </c>
      <c r="G8" s="25"/>
      <c r="H8" s="25"/>
    </row>
    <row r="9" spans="1:8" x14ac:dyDescent="0.3">
      <c r="A9" s="57"/>
      <c r="B9" s="57"/>
      <c r="C9" s="58"/>
      <c r="D9" s="60"/>
      <c r="E9" s="57"/>
      <c r="F9" s="61"/>
      <c r="G9" s="25"/>
      <c r="H9" s="25"/>
    </row>
    <row r="10" spans="1:8" x14ac:dyDescent="0.3">
      <c r="A10" s="67" t="s">
        <v>39</v>
      </c>
      <c r="B10" s="68"/>
      <c r="C10" s="68"/>
      <c r="D10" s="68"/>
      <c r="E10" s="68"/>
      <c r="F10" s="69"/>
      <c r="G10" s="27"/>
      <c r="H10" s="27"/>
    </row>
    <row r="11" spans="1:8" x14ac:dyDescent="0.3">
      <c r="A11" s="62"/>
      <c r="B11" s="62"/>
      <c r="C11" s="63"/>
      <c r="D11" s="64"/>
      <c r="E11" s="62"/>
      <c r="F11" s="62"/>
    </row>
    <row r="12" spans="1:8" x14ac:dyDescent="0.3">
      <c r="A12" s="70" t="s">
        <v>40</v>
      </c>
      <c r="B12" s="71"/>
      <c r="C12" s="71"/>
      <c r="D12" s="71"/>
      <c r="E12" s="71"/>
      <c r="F12" s="72"/>
      <c r="H12" s="28"/>
    </row>
    <row r="13" spans="1:8" ht="15" thickBot="1" x14ac:dyDescent="0.35">
      <c r="A13" s="62"/>
      <c r="B13" s="62"/>
      <c r="C13" s="63"/>
      <c r="D13" s="64"/>
      <c r="E13" s="62"/>
      <c r="F13" s="62"/>
    </row>
    <row r="14" spans="1:8" x14ac:dyDescent="0.3">
      <c r="A14" s="73" t="s">
        <v>41</v>
      </c>
      <c r="B14" s="74"/>
      <c r="C14" s="74"/>
      <c r="D14" s="74"/>
      <c r="E14" s="74"/>
      <c r="F14" s="75"/>
    </row>
    <row r="15" spans="1:8" ht="15" thickBot="1" x14ac:dyDescent="0.35">
      <c r="A15" s="76"/>
      <c r="B15" s="77"/>
      <c r="C15" s="77"/>
      <c r="D15" s="77"/>
      <c r="E15" s="77"/>
      <c r="F15" s="78"/>
    </row>
    <row r="16" spans="1:8" x14ac:dyDescent="0.3">
      <c r="A16" s="65"/>
      <c r="B16" s="62"/>
      <c r="C16" s="62"/>
      <c r="D16" s="62"/>
      <c r="E16" s="62"/>
      <c r="F16" s="66"/>
    </row>
    <row r="17" spans="1:6" x14ac:dyDescent="0.3">
      <c r="A17" s="65"/>
      <c r="B17" s="62"/>
      <c r="C17" s="62"/>
      <c r="D17" s="62"/>
      <c r="E17" s="62"/>
      <c r="F17" s="66"/>
    </row>
    <row r="18" spans="1:6" ht="55.2" x14ac:dyDescent="0.3">
      <c r="A18" s="29" t="s">
        <v>42</v>
      </c>
      <c r="B18" s="30" t="s">
        <v>43</v>
      </c>
      <c r="C18" s="30" t="s">
        <v>44</v>
      </c>
      <c r="D18" s="30" t="s">
        <v>45</v>
      </c>
      <c r="E18" s="31" t="s">
        <v>46</v>
      </c>
      <c r="F18" s="31" t="s">
        <v>47</v>
      </c>
    </row>
    <row r="19" spans="1:6" ht="14.4" customHeight="1" x14ac:dyDescent="0.3">
      <c r="A19" s="32" t="s">
        <v>48</v>
      </c>
      <c r="B19" s="33"/>
      <c r="C19" s="34"/>
      <c r="D19" s="34"/>
      <c r="E19" s="35"/>
      <c r="F19" s="36"/>
    </row>
    <row r="20" spans="1:6" x14ac:dyDescent="0.3">
      <c r="A20" s="46" t="s">
        <v>49</v>
      </c>
      <c r="B20" s="47" t="s">
        <v>50</v>
      </c>
      <c r="C20" s="48">
        <v>75</v>
      </c>
      <c r="D20" s="37"/>
      <c r="E20" s="49">
        <f>C20*D20</f>
        <v>0</v>
      </c>
      <c r="F20" s="50">
        <v>9</v>
      </c>
    </row>
    <row r="21" spans="1:6" x14ac:dyDescent="0.3">
      <c r="A21" s="46" t="s">
        <v>51</v>
      </c>
      <c r="B21" s="47" t="s">
        <v>52</v>
      </c>
      <c r="C21" s="48">
        <v>3</v>
      </c>
      <c r="D21" s="37"/>
      <c r="E21" s="49">
        <f t="shared" ref="E21:E83" si="0">C21*D21</f>
        <v>0</v>
      </c>
      <c r="F21" s="50">
        <v>26.2</v>
      </c>
    </row>
    <row r="22" spans="1:6" x14ac:dyDescent="0.3">
      <c r="A22" s="32" t="s">
        <v>53</v>
      </c>
      <c r="B22" s="33"/>
      <c r="C22" s="34"/>
      <c r="D22" s="34"/>
      <c r="E22" s="34"/>
      <c r="F22" s="36"/>
    </row>
    <row r="23" spans="1:6" ht="27.6" x14ac:dyDescent="0.3">
      <c r="A23" s="46" t="s">
        <v>54</v>
      </c>
      <c r="B23" s="47" t="s">
        <v>55</v>
      </c>
      <c r="C23" s="48">
        <v>20</v>
      </c>
      <c r="D23" s="56"/>
      <c r="E23" s="49">
        <f t="shared" si="0"/>
        <v>0</v>
      </c>
      <c r="F23" s="50">
        <v>3.1</v>
      </c>
    </row>
    <row r="24" spans="1:6" ht="27.6" x14ac:dyDescent="0.3">
      <c r="A24" s="46" t="s">
        <v>56</v>
      </c>
      <c r="B24" s="47" t="s">
        <v>57</v>
      </c>
      <c r="C24" s="48">
        <v>60</v>
      </c>
      <c r="D24" s="56"/>
      <c r="E24" s="49">
        <f t="shared" si="0"/>
        <v>0</v>
      </c>
      <c r="F24" s="50">
        <v>2.7</v>
      </c>
    </row>
    <row r="25" spans="1:6" ht="27.6" x14ac:dyDescent="0.3">
      <c r="A25" s="46" t="s">
        <v>58</v>
      </c>
      <c r="B25" s="47" t="s">
        <v>59</v>
      </c>
      <c r="C25" s="48">
        <v>12</v>
      </c>
      <c r="D25" s="56"/>
      <c r="E25" s="49">
        <f t="shared" si="0"/>
        <v>0</v>
      </c>
      <c r="F25" s="50">
        <v>3.2</v>
      </c>
    </row>
    <row r="26" spans="1:6" ht="27.6" x14ac:dyDescent="0.3">
      <c r="A26" s="46" t="s">
        <v>60</v>
      </c>
      <c r="B26" s="47" t="s">
        <v>61</v>
      </c>
      <c r="C26" s="48">
        <v>12</v>
      </c>
      <c r="D26" s="56"/>
      <c r="E26" s="49">
        <f t="shared" si="0"/>
        <v>0</v>
      </c>
      <c r="F26" s="50">
        <v>2.8</v>
      </c>
    </row>
    <row r="27" spans="1:6" ht="27.6" x14ac:dyDescent="0.3">
      <c r="A27" s="46" t="s">
        <v>62</v>
      </c>
      <c r="B27" s="47" t="s">
        <v>63</v>
      </c>
      <c r="C27" s="48">
        <v>50</v>
      </c>
      <c r="D27" s="56"/>
      <c r="E27" s="49">
        <f t="shared" si="0"/>
        <v>0</v>
      </c>
      <c r="F27" s="50">
        <v>2.1</v>
      </c>
    </row>
    <row r="28" spans="1:6" ht="27.6" x14ac:dyDescent="0.3">
      <c r="A28" s="52" t="s">
        <v>64</v>
      </c>
      <c r="B28" s="47" t="s">
        <v>65</v>
      </c>
      <c r="C28" s="48">
        <v>50</v>
      </c>
      <c r="D28" s="56"/>
      <c r="E28" s="49">
        <f t="shared" si="0"/>
        <v>0</v>
      </c>
      <c r="F28" s="50">
        <v>0.75</v>
      </c>
    </row>
    <row r="29" spans="1:6" ht="27.6" x14ac:dyDescent="0.3">
      <c r="A29" s="46" t="s">
        <v>66</v>
      </c>
      <c r="B29" s="47" t="s">
        <v>67</v>
      </c>
      <c r="C29" s="48">
        <v>5</v>
      </c>
      <c r="D29" s="56"/>
      <c r="E29" s="49">
        <f t="shared" si="0"/>
        <v>0</v>
      </c>
      <c r="F29" s="50">
        <v>18.600000000000001</v>
      </c>
    </row>
    <row r="30" spans="1:6" ht="27.6" x14ac:dyDescent="0.3">
      <c r="A30" s="46" t="s">
        <v>68</v>
      </c>
      <c r="B30" s="47" t="s">
        <v>69</v>
      </c>
      <c r="C30" s="48">
        <v>5</v>
      </c>
      <c r="D30" s="56"/>
      <c r="E30" s="49">
        <f t="shared" si="0"/>
        <v>0</v>
      </c>
      <c r="F30" s="50">
        <v>3.1</v>
      </c>
    </row>
    <row r="31" spans="1:6" ht="27.6" x14ac:dyDescent="0.3">
      <c r="A31" s="46" t="s">
        <v>70</v>
      </c>
      <c r="B31" s="47" t="s">
        <v>71</v>
      </c>
      <c r="C31" s="48">
        <v>5</v>
      </c>
      <c r="D31" s="56"/>
      <c r="E31" s="49">
        <f t="shared" si="0"/>
        <v>0</v>
      </c>
      <c r="F31" s="50">
        <v>3.2</v>
      </c>
    </row>
    <row r="32" spans="1:6" ht="27.6" x14ac:dyDescent="0.3">
      <c r="A32" s="46" t="s">
        <v>72</v>
      </c>
      <c r="B32" s="47" t="s">
        <v>73</v>
      </c>
      <c r="C32" s="48">
        <v>5</v>
      </c>
      <c r="D32" s="56"/>
      <c r="E32" s="49">
        <f t="shared" si="0"/>
        <v>0</v>
      </c>
      <c r="F32" s="50">
        <v>3.2</v>
      </c>
    </row>
    <row r="33" spans="1:6" ht="27.6" x14ac:dyDescent="0.3">
      <c r="A33" s="46" t="s">
        <v>74</v>
      </c>
      <c r="B33" s="47" t="s">
        <v>75</v>
      </c>
      <c r="C33" s="48">
        <v>10</v>
      </c>
      <c r="D33" s="56"/>
      <c r="E33" s="49">
        <f t="shared" si="0"/>
        <v>0</v>
      </c>
      <c r="F33" s="50">
        <v>3.25</v>
      </c>
    </row>
    <row r="34" spans="1:6" ht="27.6" x14ac:dyDescent="0.3">
      <c r="A34" s="46" t="s">
        <v>76</v>
      </c>
      <c r="B34" s="47" t="s">
        <v>77</v>
      </c>
      <c r="C34" s="48">
        <v>5</v>
      </c>
      <c r="D34" s="56"/>
      <c r="E34" s="49">
        <f t="shared" si="0"/>
        <v>0</v>
      </c>
      <c r="F34" s="50">
        <v>3.25</v>
      </c>
    </row>
    <row r="35" spans="1:6" ht="27.6" x14ac:dyDescent="0.3">
      <c r="A35" s="46" t="s">
        <v>78</v>
      </c>
      <c r="B35" s="47" t="s">
        <v>79</v>
      </c>
      <c r="C35" s="48">
        <v>5</v>
      </c>
      <c r="D35" s="56"/>
      <c r="E35" s="49">
        <f t="shared" si="0"/>
        <v>0</v>
      </c>
      <c r="F35" s="50">
        <v>5.87</v>
      </c>
    </row>
    <row r="36" spans="1:6" x14ac:dyDescent="0.3">
      <c r="A36" s="46" t="s">
        <v>80</v>
      </c>
      <c r="B36" s="47" t="s">
        <v>81</v>
      </c>
      <c r="C36" s="48">
        <v>5</v>
      </c>
      <c r="D36" s="56"/>
      <c r="E36" s="49">
        <f t="shared" si="0"/>
        <v>0</v>
      </c>
      <c r="F36" s="50">
        <v>3.5</v>
      </c>
    </row>
    <row r="37" spans="1:6" x14ac:dyDescent="0.3">
      <c r="A37" s="46" t="s">
        <v>82</v>
      </c>
      <c r="B37" s="47" t="s">
        <v>83</v>
      </c>
      <c r="C37" s="48">
        <v>5</v>
      </c>
      <c r="D37" s="56"/>
      <c r="E37" s="49">
        <f t="shared" si="0"/>
        <v>0</v>
      </c>
      <c r="F37" s="50">
        <v>3</v>
      </c>
    </row>
    <row r="38" spans="1:6" x14ac:dyDescent="0.3">
      <c r="A38" s="46" t="s">
        <v>84</v>
      </c>
      <c r="B38" s="47" t="s">
        <v>85</v>
      </c>
      <c r="C38" s="48">
        <v>5</v>
      </c>
      <c r="D38" s="56"/>
      <c r="E38" s="49">
        <f t="shared" si="0"/>
        <v>0</v>
      </c>
      <c r="F38" s="50">
        <v>3.25</v>
      </c>
    </row>
    <row r="39" spans="1:6" x14ac:dyDescent="0.3">
      <c r="A39" s="32" t="s">
        <v>86</v>
      </c>
      <c r="B39" s="33"/>
      <c r="C39" s="34"/>
      <c r="D39" s="34"/>
      <c r="E39" s="34"/>
      <c r="F39" s="36"/>
    </row>
    <row r="40" spans="1:6" x14ac:dyDescent="0.3">
      <c r="A40" s="46" t="s">
        <v>87</v>
      </c>
      <c r="B40" s="47" t="s">
        <v>88</v>
      </c>
      <c r="C40" s="48">
        <v>75</v>
      </c>
      <c r="D40" s="56"/>
      <c r="E40" s="49">
        <f t="shared" si="0"/>
        <v>0</v>
      </c>
      <c r="F40" s="50">
        <v>2</v>
      </c>
    </row>
    <row r="41" spans="1:6" x14ac:dyDescent="0.3">
      <c r="A41" s="32" t="s">
        <v>89</v>
      </c>
      <c r="B41" s="33"/>
      <c r="C41" s="34"/>
      <c r="D41" s="34"/>
      <c r="E41" s="34"/>
      <c r="F41" s="36"/>
    </row>
    <row r="42" spans="1:6" ht="27.6" x14ac:dyDescent="0.3">
      <c r="A42" s="46" t="s">
        <v>90</v>
      </c>
      <c r="B42" s="47" t="s">
        <v>91</v>
      </c>
      <c r="C42" s="48">
        <v>70</v>
      </c>
      <c r="D42" s="56"/>
      <c r="E42" s="49">
        <f t="shared" si="0"/>
        <v>0</v>
      </c>
      <c r="F42" s="50">
        <v>0.7</v>
      </c>
    </row>
    <row r="43" spans="1:6" ht="27.6" x14ac:dyDescent="0.3">
      <c r="A43" s="46" t="s">
        <v>92</v>
      </c>
      <c r="B43" s="47" t="s">
        <v>93</v>
      </c>
      <c r="C43" s="48">
        <v>25</v>
      </c>
      <c r="D43" s="56"/>
      <c r="E43" s="49">
        <f t="shared" si="0"/>
        <v>0</v>
      </c>
      <c r="F43" s="50">
        <v>2</v>
      </c>
    </row>
    <row r="44" spans="1:6" ht="27.6" x14ac:dyDescent="0.3">
      <c r="A44" s="46" t="s">
        <v>94</v>
      </c>
      <c r="B44" s="47" t="s">
        <v>95</v>
      </c>
      <c r="C44" s="48">
        <v>1100</v>
      </c>
      <c r="D44" s="56"/>
      <c r="E44" s="49">
        <f t="shared" si="0"/>
        <v>0</v>
      </c>
      <c r="F44" s="50">
        <v>0.95</v>
      </c>
    </row>
    <row r="45" spans="1:6" ht="27.6" x14ac:dyDescent="0.3">
      <c r="A45" s="46" t="s">
        <v>96</v>
      </c>
      <c r="B45" s="47" t="s">
        <v>97</v>
      </c>
      <c r="C45" s="48">
        <v>1100</v>
      </c>
      <c r="D45" s="56"/>
      <c r="E45" s="49">
        <f t="shared" si="0"/>
        <v>0</v>
      </c>
      <c r="F45" s="50">
        <v>1.5</v>
      </c>
    </row>
    <row r="46" spans="1:6" ht="27.6" x14ac:dyDescent="0.3">
      <c r="A46" s="46" t="s">
        <v>98</v>
      </c>
      <c r="B46" s="47" t="s">
        <v>99</v>
      </c>
      <c r="C46" s="48">
        <v>300</v>
      </c>
      <c r="D46" s="56"/>
      <c r="E46" s="49">
        <f t="shared" si="0"/>
        <v>0</v>
      </c>
      <c r="F46" s="50">
        <v>1.2</v>
      </c>
    </row>
    <row r="47" spans="1:6" ht="27.6" x14ac:dyDescent="0.3">
      <c r="A47" s="46" t="s">
        <v>100</v>
      </c>
      <c r="B47" s="47" t="s">
        <v>101</v>
      </c>
      <c r="C47" s="48">
        <v>150</v>
      </c>
      <c r="D47" s="56"/>
      <c r="E47" s="49">
        <f t="shared" si="0"/>
        <v>0</v>
      </c>
      <c r="F47" s="50">
        <v>1.1499999999999999</v>
      </c>
    </row>
    <row r="48" spans="1:6" ht="27.6" x14ac:dyDescent="0.3">
      <c r="A48" s="46" t="s">
        <v>102</v>
      </c>
      <c r="B48" s="47" t="s">
        <v>103</v>
      </c>
      <c r="C48" s="48">
        <v>150</v>
      </c>
      <c r="D48" s="56"/>
      <c r="E48" s="49">
        <f t="shared" si="0"/>
        <v>0</v>
      </c>
      <c r="F48" s="50">
        <v>4.5</v>
      </c>
    </row>
    <row r="49" spans="1:6" ht="27.6" x14ac:dyDescent="0.3">
      <c r="A49" s="46" t="s">
        <v>104</v>
      </c>
      <c r="B49" s="47" t="s">
        <v>105</v>
      </c>
      <c r="C49" s="48">
        <v>175</v>
      </c>
      <c r="D49" s="56"/>
      <c r="E49" s="49">
        <f t="shared" si="0"/>
        <v>0</v>
      </c>
      <c r="F49" s="50">
        <v>3.4</v>
      </c>
    </row>
    <row r="50" spans="1:6" x14ac:dyDescent="0.3">
      <c r="A50" s="46" t="s">
        <v>106</v>
      </c>
      <c r="B50" s="47" t="s">
        <v>107</v>
      </c>
      <c r="C50" s="48">
        <v>10</v>
      </c>
      <c r="D50" s="56"/>
      <c r="E50" s="49">
        <f t="shared" si="0"/>
        <v>0</v>
      </c>
      <c r="F50" s="50">
        <v>2</v>
      </c>
    </row>
    <row r="51" spans="1:6" x14ac:dyDescent="0.3">
      <c r="A51" s="46" t="s">
        <v>108</v>
      </c>
      <c r="B51" s="47" t="s">
        <v>109</v>
      </c>
      <c r="C51" s="48">
        <v>10</v>
      </c>
      <c r="D51" s="56"/>
      <c r="E51" s="49">
        <f t="shared" si="0"/>
        <v>0</v>
      </c>
      <c r="F51" s="50">
        <v>2.8</v>
      </c>
    </row>
    <row r="52" spans="1:6" x14ac:dyDescent="0.3">
      <c r="A52" s="32" t="s">
        <v>110</v>
      </c>
      <c r="B52" s="38"/>
      <c r="C52" s="34"/>
      <c r="D52" s="34"/>
      <c r="E52" s="34"/>
      <c r="F52" s="36"/>
    </row>
    <row r="53" spans="1:6" x14ac:dyDescent="0.3">
      <c r="A53" s="46" t="s">
        <v>111</v>
      </c>
      <c r="B53" s="47" t="s">
        <v>112</v>
      </c>
      <c r="C53" s="48">
        <v>2</v>
      </c>
      <c r="D53" s="56"/>
      <c r="E53" s="49">
        <f t="shared" si="0"/>
        <v>0</v>
      </c>
      <c r="F53" s="50">
        <v>28</v>
      </c>
    </row>
    <row r="54" spans="1:6" x14ac:dyDescent="0.3">
      <c r="A54" s="46" t="s">
        <v>113</v>
      </c>
      <c r="B54" s="47" t="s">
        <v>114</v>
      </c>
      <c r="C54" s="48">
        <v>10</v>
      </c>
      <c r="D54" s="56"/>
      <c r="E54" s="49">
        <f t="shared" si="0"/>
        <v>0</v>
      </c>
      <c r="F54" s="50">
        <v>24</v>
      </c>
    </row>
    <row r="55" spans="1:6" x14ac:dyDescent="0.3">
      <c r="A55" s="46" t="s">
        <v>115</v>
      </c>
      <c r="B55" s="47" t="s">
        <v>116</v>
      </c>
      <c r="C55" s="48">
        <v>10</v>
      </c>
      <c r="D55" s="56"/>
      <c r="E55" s="49">
        <f t="shared" si="0"/>
        <v>0</v>
      </c>
      <c r="F55" s="50">
        <v>30</v>
      </c>
    </row>
    <row r="56" spans="1:6" x14ac:dyDescent="0.3">
      <c r="A56" s="46" t="s">
        <v>117</v>
      </c>
      <c r="B56" s="47" t="s">
        <v>118</v>
      </c>
      <c r="C56" s="48">
        <v>300</v>
      </c>
      <c r="D56" s="56"/>
      <c r="E56" s="49">
        <f t="shared" si="0"/>
        <v>0</v>
      </c>
      <c r="F56" s="50">
        <v>3.5</v>
      </c>
    </row>
    <row r="57" spans="1:6" x14ac:dyDescent="0.3">
      <c r="A57" s="46" t="s">
        <v>119</v>
      </c>
      <c r="B57" s="47" t="s">
        <v>120</v>
      </c>
      <c r="C57" s="48">
        <v>5</v>
      </c>
      <c r="D57" s="56"/>
      <c r="E57" s="49">
        <f t="shared" si="0"/>
        <v>0</v>
      </c>
      <c r="F57" s="50">
        <v>27</v>
      </c>
    </row>
    <row r="58" spans="1:6" x14ac:dyDescent="0.3">
      <c r="A58" s="46" t="s">
        <v>121</v>
      </c>
      <c r="B58" s="47" t="s">
        <v>122</v>
      </c>
      <c r="C58" s="48">
        <v>5</v>
      </c>
      <c r="D58" s="56"/>
      <c r="E58" s="49">
        <f t="shared" si="0"/>
        <v>0</v>
      </c>
      <c r="F58" s="50">
        <v>47</v>
      </c>
    </row>
    <row r="59" spans="1:6" x14ac:dyDescent="0.3">
      <c r="A59" s="46" t="s">
        <v>123</v>
      </c>
      <c r="B59" s="47" t="s">
        <v>124</v>
      </c>
      <c r="C59" s="48">
        <v>5</v>
      </c>
      <c r="D59" s="56"/>
      <c r="E59" s="49">
        <f t="shared" si="0"/>
        <v>0</v>
      </c>
      <c r="F59" s="50">
        <v>2.2999999999999998</v>
      </c>
    </row>
    <row r="60" spans="1:6" x14ac:dyDescent="0.3">
      <c r="A60" s="46" t="s">
        <v>125</v>
      </c>
      <c r="B60" s="47" t="s">
        <v>126</v>
      </c>
      <c r="C60" s="48">
        <v>5</v>
      </c>
      <c r="D60" s="56"/>
      <c r="E60" s="49">
        <f t="shared" si="0"/>
        <v>0</v>
      </c>
      <c r="F60" s="50">
        <v>2.6</v>
      </c>
    </row>
    <row r="61" spans="1:6" x14ac:dyDescent="0.3">
      <c r="A61" s="32" t="s">
        <v>127</v>
      </c>
      <c r="B61" s="38"/>
      <c r="C61" s="34"/>
      <c r="D61" s="34"/>
      <c r="E61" s="34"/>
      <c r="F61" s="36"/>
    </row>
    <row r="62" spans="1:6" x14ac:dyDescent="0.3">
      <c r="A62" s="46" t="s">
        <v>128</v>
      </c>
      <c r="B62" s="47" t="s">
        <v>129</v>
      </c>
      <c r="C62" s="48">
        <v>15</v>
      </c>
      <c r="D62" s="56"/>
      <c r="E62" s="49">
        <f t="shared" si="0"/>
        <v>0</v>
      </c>
      <c r="F62" s="50">
        <v>7</v>
      </c>
    </row>
    <row r="63" spans="1:6" ht="27.6" x14ac:dyDescent="0.3">
      <c r="A63" s="46" t="s">
        <v>130</v>
      </c>
      <c r="B63" s="47" t="s">
        <v>131</v>
      </c>
      <c r="C63" s="48">
        <v>100</v>
      </c>
      <c r="D63" s="56"/>
      <c r="E63" s="49">
        <f t="shared" si="0"/>
        <v>0</v>
      </c>
      <c r="F63" s="50">
        <v>25</v>
      </c>
    </row>
    <row r="64" spans="1:6" ht="27.6" x14ac:dyDescent="0.3">
      <c r="A64" s="46" t="s">
        <v>132</v>
      </c>
      <c r="B64" s="47" t="s">
        <v>133</v>
      </c>
      <c r="C64" s="48">
        <v>10</v>
      </c>
      <c r="D64" s="56"/>
      <c r="E64" s="49">
        <f t="shared" si="0"/>
        <v>0</v>
      </c>
      <c r="F64" s="50">
        <v>28</v>
      </c>
    </row>
    <row r="65" spans="1:6" x14ac:dyDescent="0.3">
      <c r="A65" s="46" t="s">
        <v>134</v>
      </c>
      <c r="B65" s="47" t="s">
        <v>135</v>
      </c>
      <c r="C65" s="48">
        <v>10</v>
      </c>
      <c r="D65" s="56"/>
      <c r="E65" s="49">
        <f t="shared" si="0"/>
        <v>0</v>
      </c>
      <c r="F65" s="50">
        <v>6.25</v>
      </c>
    </row>
    <row r="66" spans="1:6" x14ac:dyDescent="0.3">
      <c r="A66" s="46" t="s">
        <v>136</v>
      </c>
      <c r="B66" s="47" t="s">
        <v>137</v>
      </c>
      <c r="C66" s="48">
        <v>10</v>
      </c>
      <c r="D66" s="56"/>
      <c r="E66" s="49">
        <f t="shared" si="0"/>
        <v>0</v>
      </c>
      <c r="F66" s="50">
        <v>8.5</v>
      </c>
    </row>
    <row r="67" spans="1:6" x14ac:dyDescent="0.3">
      <c r="A67" s="32" t="s">
        <v>138</v>
      </c>
      <c r="B67" s="39"/>
      <c r="C67" s="34"/>
      <c r="D67" s="34"/>
      <c r="E67" s="34"/>
      <c r="F67" s="36"/>
    </row>
    <row r="68" spans="1:6" x14ac:dyDescent="0.3">
      <c r="A68" s="46" t="s">
        <v>139</v>
      </c>
      <c r="B68" s="47" t="s">
        <v>140</v>
      </c>
      <c r="C68" s="48">
        <v>500</v>
      </c>
      <c r="D68" s="56"/>
      <c r="E68" s="49">
        <f t="shared" si="0"/>
        <v>0</v>
      </c>
      <c r="F68" s="50">
        <v>1.05</v>
      </c>
    </row>
    <row r="69" spans="1:6" x14ac:dyDescent="0.3">
      <c r="A69" s="46" t="s">
        <v>141</v>
      </c>
      <c r="B69" s="47" t="s">
        <v>142</v>
      </c>
      <c r="C69" s="48">
        <v>8</v>
      </c>
      <c r="D69" s="56"/>
      <c r="E69" s="49">
        <f t="shared" si="0"/>
        <v>0</v>
      </c>
      <c r="F69" s="50">
        <v>2.7</v>
      </c>
    </row>
    <row r="70" spans="1:6" x14ac:dyDescent="0.3">
      <c r="A70" s="46" t="s">
        <v>143</v>
      </c>
      <c r="B70" s="47" t="s">
        <v>144</v>
      </c>
      <c r="C70" s="48">
        <v>8</v>
      </c>
      <c r="D70" s="56"/>
      <c r="E70" s="49">
        <f t="shared" si="0"/>
        <v>0</v>
      </c>
      <c r="F70" s="50">
        <v>2.9</v>
      </c>
    </row>
    <row r="71" spans="1:6" x14ac:dyDescent="0.3">
      <c r="A71" s="46" t="s">
        <v>145</v>
      </c>
      <c r="B71" s="47" t="s">
        <v>146</v>
      </c>
      <c r="C71" s="48">
        <v>8</v>
      </c>
      <c r="D71" s="56"/>
      <c r="E71" s="49">
        <f t="shared" si="0"/>
        <v>0</v>
      </c>
      <c r="F71" s="50">
        <v>3.2</v>
      </c>
    </row>
    <row r="72" spans="1:6" x14ac:dyDescent="0.3">
      <c r="A72" s="46" t="s">
        <v>147</v>
      </c>
      <c r="B72" s="47" t="s">
        <v>148</v>
      </c>
      <c r="C72" s="48">
        <v>20</v>
      </c>
      <c r="D72" s="56"/>
      <c r="E72" s="49">
        <f t="shared" si="0"/>
        <v>0</v>
      </c>
      <c r="F72" s="50">
        <v>3.5</v>
      </c>
    </row>
    <row r="73" spans="1:6" ht="28.8" x14ac:dyDescent="0.3">
      <c r="A73" s="46" t="s">
        <v>149</v>
      </c>
      <c r="B73" s="47" t="s">
        <v>150</v>
      </c>
      <c r="C73" s="48">
        <v>25</v>
      </c>
      <c r="D73" s="56"/>
      <c r="E73" s="49">
        <f t="shared" si="0"/>
        <v>0</v>
      </c>
      <c r="F73" s="50">
        <v>8.5</v>
      </c>
    </row>
    <row r="74" spans="1:6" ht="27.6" x14ac:dyDescent="0.3">
      <c r="A74" s="46" t="s">
        <v>151</v>
      </c>
      <c r="B74" s="47" t="s">
        <v>152</v>
      </c>
      <c r="C74" s="48">
        <v>75</v>
      </c>
      <c r="D74" s="56"/>
      <c r="E74" s="49">
        <f t="shared" si="0"/>
        <v>0</v>
      </c>
      <c r="F74" s="50">
        <v>10.5</v>
      </c>
    </row>
    <row r="75" spans="1:6" ht="27.6" x14ac:dyDescent="0.3">
      <c r="A75" s="46" t="s">
        <v>153</v>
      </c>
      <c r="B75" s="47" t="s">
        <v>154</v>
      </c>
      <c r="C75" s="48">
        <v>55</v>
      </c>
      <c r="D75" s="56"/>
      <c r="E75" s="49">
        <f t="shared" si="0"/>
        <v>0</v>
      </c>
      <c r="F75" s="50">
        <v>8.5</v>
      </c>
    </row>
    <row r="76" spans="1:6" x14ac:dyDescent="0.3">
      <c r="A76" s="46" t="s">
        <v>155</v>
      </c>
      <c r="B76" s="47" t="s">
        <v>156</v>
      </c>
      <c r="C76" s="48">
        <v>5</v>
      </c>
      <c r="D76" s="56"/>
      <c r="E76" s="49">
        <f t="shared" si="0"/>
        <v>0</v>
      </c>
      <c r="F76" s="50">
        <v>8.25</v>
      </c>
    </row>
    <row r="77" spans="1:6" x14ac:dyDescent="0.3">
      <c r="A77" s="46" t="s">
        <v>157</v>
      </c>
      <c r="B77" s="47" t="s">
        <v>158</v>
      </c>
      <c r="C77" s="48">
        <v>75</v>
      </c>
      <c r="D77" s="56"/>
      <c r="E77" s="49">
        <f t="shared" si="0"/>
        <v>0</v>
      </c>
      <c r="F77" s="50">
        <v>3.95</v>
      </c>
    </row>
    <row r="78" spans="1:6" ht="27.6" x14ac:dyDescent="0.3">
      <c r="A78" s="46" t="s">
        <v>159</v>
      </c>
      <c r="B78" s="47" t="s">
        <v>160</v>
      </c>
      <c r="C78" s="48">
        <v>45</v>
      </c>
      <c r="D78" s="56"/>
      <c r="E78" s="49">
        <f t="shared" si="0"/>
        <v>0</v>
      </c>
      <c r="F78" s="50">
        <v>4.2</v>
      </c>
    </row>
    <row r="79" spans="1:6" ht="27.6" x14ac:dyDescent="0.3">
      <c r="A79" s="46" t="s">
        <v>161</v>
      </c>
      <c r="B79" s="47" t="s">
        <v>162</v>
      </c>
      <c r="C79" s="48">
        <v>20</v>
      </c>
      <c r="D79" s="56"/>
      <c r="E79" s="49">
        <f t="shared" si="0"/>
        <v>0</v>
      </c>
      <c r="F79" s="50">
        <v>6.8</v>
      </c>
    </row>
    <row r="80" spans="1:6" x14ac:dyDescent="0.3">
      <c r="A80" s="46" t="s">
        <v>163</v>
      </c>
      <c r="B80" s="47" t="s">
        <v>164</v>
      </c>
      <c r="C80" s="48">
        <v>10</v>
      </c>
      <c r="D80" s="56"/>
      <c r="E80" s="49">
        <f t="shared" si="0"/>
        <v>0</v>
      </c>
      <c r="F80" s="50">
        <v>7.05</v>
      </c>
    </row>
    <row r="81" spans="1:6" x14ac:dyDescent="0.3">
      <c r="A81" s="46" t="s">
        <v>165</v>
      </c>
      <c r="B81" s="47" t="s">
        <v>166</v>
      </c>
      <c r="C81" s="48">
        <v>20</v>
      </c>
      <c r="D81" s="56"/>
      <c r="E81" s="49">
        <f t="shared" si="0"/>
        <v>0</v>
      </c>
      <c r="F81" s="50">
        <v>2.9</v>
      </c>
    </row>
    <row r="82" spans="1:6" x14ac:dyDescent="0.3">
      <c r="A82" s="46" t="s">
        <v>167</v>
      </c>
      <c r="B82" s="47" t="s">
        <v>168</v>
      </c>
      <c r="C82" s="48">
        <v>10</v>
      </c>
      <c r="D82" s="56"/>
      <c r="E82" s="49">
        <f t="shared" si="0"/>
        <v>0</v>
      </c>
      <c r="F82" s="50">
        <v>4.2</v>
      </c>
    </row>
    <row r="83" spans="1:6" x14ac:dyDescent="0.3">
      <c r="A83" s="46" t="s">
        <v>169</v>
      </c>
      <c r="B83" s="47" t="s">
        <v>170</v>
      </c>
      <c r="C83" s="48">
        <v>40</v>
      </c>
      <c r="D83" s="56"/>
      <c r="E83" s="49">
        <f t="shared" si="0"/>
        <v>0</v>
      </c>
      <c r="F83" s="50">
        <v>8.4</v>
      </c>
    </row>
    <row r="84" spans="1:6" x14ac:dyDescent="0.3">
      <c r="A84" s="32" t="s">
        <v>171</v>
      </c>
      <c r="B84" s="38"/>
      <c r="C84" s="34"/>
      <c r="D84" s="34"/>
      <c r="E84" s="34"/>
      <c r="F84" s="36"/>
    </row>
    <row r="85" spans="1:6" x14ac:dyDescent="0.3">
      <c r="A85" s="46" t="s">
        <v>172</v>
      </c>
      <c r="B85" s="47" t="s">
        <v>173</v>
      </c>
      <c r="C85" s="48">
        <v>30</v>
      </c>
      <c r="D85" s="56"/>
      <c r="E85" s="49">
        <f t="shared" ref="E85:E148" si="1">C85*D85</f>
        <v>0</v>
      </c>
      <c r="F85" s="50">
        <v>0.75</v>
      </c>
    </row>
    <row r="86" spans="1:6" x14ac:dyDescent="0.3">
      <c r="A86" s="46" t="s">
        <v>174</v>
      </c>
      <c r="B86" s="47" t="s">
        <v>175</v>
      </c>
      <c r="C86" s="48">
        <v>10</v>
      </c>
      <c r="D86" s="56"/>
      <c r="E86" s="49">
        <f t="shared" si="1"/>
        <v>0</v>
      </c>
      <c r="F86" s="50">
        <v>1.05</v>
      </c>
    </row>
    <row r="87" spans="1:6" ht="27.6" x14ac:dyDescent="0.3">
      <c r="A87" s="46" t="s">
        <v>176</v>
      </c>
      <c r="B87" s="47" t="s">
        <v>177</v>
      </c>
      <c r="C87" s="48">
        <v>8</v>
      </c>
      <c r="D87" s="56"/>
      <c r="E87" s="49">
        <f t="shared" si="1"/>
        <v>0</v>
      </c>
      <c r="F87" s="50">
        <v>2.6</v>
      </c>
    </row>
    <row r="88" spans="1:6" x14ac:dyDescent="0.3">
      <c r="A88" s="46" t="s">
        <v>178</v>
      </c>
      <c r="B88" s="47" t="s">
        <v>179</v>
      </c>
      <c r="C88" s="48">
        <v>5</v>
      </c>
      <c r="D88" s="56"/>
      <c r="E88" s="49">
        <f t="shared" si="1"/>
        <v>0</v>
      </c>
      <c r="F88" s="50">
        <v>1.5</v>
      </c>
    </row>
    <row r="89" spans="1:6" x14ac:dyDescent="0.3">
      <c r="A89" s="46" t="s">
        <v>180</v>
      </c>
      <c r="B89" s="47" t="s">
        <v>181</v>
      </c>
      <c r="C89" s="48">
        <v>3</v>
      </c>
      <c r="D89" s="56"/>
      <c r="E89" s="49">
        <f t="shared" si="1"/>
        <v>0</v>
      </c>
      <c r="F89" s="50">
        <v>9.5</v>
      </c>
    </row>
    <row r="90" spans="1:6" x14ac:dyDescent="0.3">
      <c r="A90" s="46" t="s">
        <v>182</v>
      </c>
      <c r="B90" s="47" t="s">
        <v>183</v>
      </c>
      <c r="C90" s="48">
        <v>5</v>
      </c>
      <c r="D90" s="56"/>
      <c r="E90" s="49">
        <f t="shared" si="1"/>
        <v>0</v>
      </c>
      <c r="F90" s="50">
        <v>5.9</v>
      </c>
    </row>
    <row r="91" spans="1:6" x14ac:dyDescent="0.3">
      <c r="A91" s="32" t="s">
        <v>184</v>
      </c>
      <c r="B91" s="38"/>
      <c r="C91" s="34"/>
      <c r="D91" s="34"/>
      <c r="E91" s="34"/>
      <c r="F91" s="36"/>
    </row>
    <row r="92" spans="1:6" x14ac:dyDescent="0.3">
      <c r="A92" s="46" t="s">
        <v>185</v>
      </c>
      <c r="B92" s="47" t="s">
        <v>186</v>
      </c>
      <c r="C92" s="48">
        <v>10</v>
      </c>
      <c r="D92" s="56"/>
      <c r="E92" s="49">
        <f t="shared" si="1"/>
        <v>0</v>
      </c>
      <c r="F92" s="50">
        <v>47.48</v>
      </c>
    </row>
    <row r="93" spans="1:6" x14ac:dyDescent="0.3">
      <c r="A93" s="46" t="s">
        <v>187</v>
      </c>
      <c r="B93" s="47" t="s">
        <v>188</v>
      </c>
      <c r="C93" s="48">
        <v>1</v>
      </c>
      <c r="D93" s="56"/>
      <c r="E93" s="49">
        <f t="shared" si="1"/>
        <v>0</v>
      </c>
      <c r="F93" s="50">
        <v>140</v>
      </c>
    </row>
    <row r="94" spans="1:6" x14ac:dyDescent="0.3">
      <c r="A94" s="46" t="s">
        <v>189</v>
      </c>
      <c r="B94" s="47" t="s">
        <v>190</v>
      </c>
      <c r="C94" s="48">
        <v>1</v>
      </c>
      <c r="D94" s="56"/>
      <c r="E94" s="49">
        <f t="shared" si="1"/>
        <v>0</v>
      </c>
      <c r="F94" s="50">
        <v>470</v>
      </c>
    </row>
    <row r="95" spans="1:6" x14ac:dyDescent="0.3">
      <c r="A95" s="46" t="s">
        <v>191</v>
      </c>
      <c r="B95" s="47" t="s">
        <v>192</v>
      </c>
      <c r="C95" s="48">
        <v>10</v>
      </c>
      <c r="D95" s="56"/>
      <c r="E95" s="49">
        <f t="shared" si="1"/>
        <v>0</v>
      </c>
      <c r="F95" s="50">
        <v>9.5</v>
      </c>
    </row>
    <row r="96" spans="1:6" x14ac:dyDescent="0.3">
      <c r="A96" s="46" t="s">
        <v>193</v>
      </c>
      <c r="B96" s="47" t="s">
        <v>194</v>
      </c>
      <c r="C96" s="48">
        <v>60</v>
      </c>
      <c r="D96" s="56"/>
      <c r="E96" s="49">
        <f t="shared" si="1"/>
        <v>0</v>
      </c>
      <c r="F96" s="50">
        <v>7.5</v>
      </c>
    </row>
    <row r="97" spans="1:6" x14ac:dyDescent="0.3">
      <c r="A97" s="46" t="s">
        <v>195</v>
      </c>
      <c r="B97" s="47" t="s">
        <v>196</v>
      </c>
      <c r="C97" s="48">
        <v>5</v>
      </c>
      <c r="D97" s="56"/>
      <c r="E97" s="49">
        <f t="shared" si="1"/>
        <v>0</v>
      </c>
      <c r="F97" s="50">
        <v>7.85</v>
      </c>
    </row>
    <row r="98" spans="1:6" x14ac:dyDescent="0.3">
      <c r="A98" s="46" t="s">
        <v>197</v>
      </c>
      <c r="B98" s="47" t="s">
        <v>198</v>
      </c>
      <c r="C98" s="48">
        <v>5</v>
      </c>
      <c r="D98" s="56"/>
      <c r="E98" s="49">
        <f t="shared" si="1"/>
        <v>0</v>
      </c>
      <c r="F98" s="50">
        <v>7.85</v>
      </c>
    </row>
    <row r="99" spans="1:6" x14ac:dyDescent="0.3">
      <c r="A99" s="46" t="s">
        <v>199</v>
      </c>
      <c r="B99" s="47" t="s">
        <v>200</v>
      </c>
      <c r="C99" s="48">
        <v>5</v>
      </c>
      <c r="D99" s="56"/>
      <c r="E99" s="49">
        <f t="shared" si="1"/>
        <v>0</v>
      </c>
      <c r="F99" s="50">
        <v>7.85</v>
      </c>
    </row>
    <row r="100" spans="1:6" x14ac:dyDescent="0.3">
      <c r="A100" s="46" t="s">
        <v>201</v>
      </c>
      <c r="B100" s="47" t="s">
        <v>202</v>
      </c>
      <c r="C100" s="48">
        <v>5</v>
      </c>
      <c r="D100" s="56"/>
      <c r="E100" s="49">
        <f t="shared" si="1"/>
        <v>0</v>
      </c>
      <c r="F100" s="50">
        <v>7.85</v>
      </c>
    </row>
    <row r="101" spans="1:6" x14ac:dyDescent="0.3">
      <c r="A101" s="46" t="s">
        <v>203</v>
      </c>
      <c r="B101" s="47" t="s">
        <v>204</v>
      </c>
      <c r="C101" s="48">
        <v>5</v>
      </c>
      <c r="D101" s="56"/>
      <c r="E101" s="49">
        <f t="shared" si="1"/>
        <v>0</v>
      </c>
      <c r="F101" s="50">
        <v>14.2</v>
      </c>
    </row>
    <row r="102" spans="1:6" x14ac:dyDescent="0.3">
      <c r="A102" s="46" t="s">
        <v>205</v>
      </c>
      <c r="B102" s="47" t="s">
        <v>206</v>
      </c>
      <c r="C102" s="48">
        <v>60</v>
      </c>
      <c r="D102" s="56"/>
      <c r="E102" s="49">
        <f t="shared" si="1"/>
        <v>0</v>
      </c>
      <c r="F102" s="50">
        <v>14.7</v>
      </c>
    </row>
    <row r="103" spans="1:6" x14ac:dyDescent="0.3">
      <c r="A103" s="46" t="s">
        <v>207</v>
      </c>
      <c r="B103" s="47" t="s">
        <v>208</v>
      </c>
      <c r="C103" s="48">
        <v>5</v>
      </c>
      <c r="D103" s="56"/>
      <c r="E103" s="49">
        <f t="shared" si="1"/>
        <v>0</v>
      </c>
      <c r="F103" s="50">
        <v>14.7</v>
      </c>
    </row>
    <row r="104" spans="1:6" x14ac:dyDescent="0.3">
      <c r="A104" s="46" t="s">
        <v>209</v>
      </c>
      <c r="B104" s="47" t="s">
        <v>210</v>
      </c>
      <c r="C104" s="48">
        <v>75</v>
      </c>
      <c r="D104" s="56"/>
      <c r="E104" s="49">
        <f t="shared" si="1"/>
        <v>0</v>
      </c>
      <c r="F104" s="50">
        <v>19.05</v>
      </c>
    </row>
    <row r="105" spans="1:6" x14ac:dyDescent="0.3">
      <c r="A105" s="46" t="s">
        <v>211</v>
      </c>
      <c r="B105" s="47" t="s">
        <v>212</v>
      </c>
      <c r="C105" s="48">
        <v>25</v>
      </c>
      <c r="D105" s="56"/>
      <c r="E105" s="49">
        <f t="shared" si="1"/>
        <v>0</v>
      </c>
      <c r="F105" s="50">
        <v>19.05</v>
      </c>
    </row>
    <row r="106" spans="1:6" x14ac:dyDescent="0.3">
      <c r="A106" s="46" t="s">
        <v>213</v>
      </c>
      <c r="B106" s="47" t="s">
        <v>214</v>
      </c>
      <c r="C106" s="48">
        <v>25</v>
      </c>
      <c r="D106" s="56"/>
      <c r="E106" s="49">
        <f t="shared" si="1"/>
        <v>0</v>
      </c>
      <c r="F106" s="50">
        <v>19.05</v>
      </c>
    </row>
    <row r="107" spans="1:6" x14ac:dyDescent="0.3">
      <c r="A107" s="46" t="s">
        <v>215</v>
      </c>
      <c r="B107" s="47" t="s">
        <v>216</v>
      </c>
      <c r="C107" s="48">
        <v>5</v>
      </c>
      <c r="D107" s="56"/>
      <c r="E107" s="49">
        <f t="shared" si="1"/>
        <v>0</v>
      </c>
      <c r="F107" s="50">
        <v>19.05</v>
      </c>
    </row>
    <row r="108" spans="1:6" x14ac:dyDescent="0.3">
      <c r="A108" s="46" t="s">
        <v>217</v>
      </c>
      <c r="B108" s="47" t="s">
        <v>218</v>
      </c>
      <c r="C108" s="48">
        <v>10</v>
      </c>
      <c r="D108" s="56"/>
      <c r="E108" s="49">
        <f t="shared" si="1"/>
        <v>0</v>
      </c>
      <c r="F108" s="50">
        <v>19.05</v>
      </c>
    </row>
    <row r="109" spans="1:6" x14ac:dyDescent="0.3">
      <c r="A109" s="46" t="s">
        <v>219</v>
      </c>
      <c r="B109" s="47" t="s">
        <v>220</v>
      </c>
      <c r="C109" s="48">
        <v>5</v>
      </c>
      <c r="D109" s="56"/>
      <c r="E109" s="49">
        <f t="shared" si="1"/>
        <v>0</v>
      </c>
      <c r="F109" s="50">
        <v>19.05</v>
      </c>
    </row>
    <row r="110" spans="1:6" x14ac:dyDescent="0.3">
      <c r="A110" s="46" t="s">
        <v>221</v>
      </c>
      <c r="B110" s="47" t="s">
        <v>222</v>
      </c>
      <c r="C110" s="48">
        <v>10</v>
      </c>
      <c r="D110" s="56"/>
      <c r="E110" s="49">
        <f t="shared" si="1"/>
        <v>0</v>
      </c>
      <c r="F110" s="50">
        <v>19.05</v>
      </c>
    </row>
    <row r="111" spans="1:6" x14ac:dyDescent="0.3">
      <c r="A111" s="46" t="s">
        <v>223</v>
      </c>
      <c r="B111" s="47" t="s">
        <v>224</v>
      </c>
      <c r="C111" s="48">
        <v>20</v>
      </c>
      <c r="D111" s="56"/>
      <c r="E111" s="49">
        <f t="shared" si="1"/>
        <v>0</v>
      </c>
      <c r="F111" s="50">
        <v>23.2</v>
      </c>
    </row>
    <row r="112" spans="1:6" x14ac:dyDescent="0.3">
      <c r="A112" s="46" t="s">
        <v>225</v>
      </c>
      <c r="B112" s="47" t="s">
        <v>226</v>
      </c>
      <c r="C112" s="48">
        <v>5</v>
      </c>
      <c r="D112" s="56"/>
      <c r="E112" s="49">
        <f t="shared" si="1"/>
        <v>0</v>
      </c>
      <c r="F112" s="50">
        <v>23.5</v>
      </c>
    </row>
    <row r="113" spans="1:6" x14ac:dyDescent="0.3">
      <c r="A113" s="46" t="s">
        <v>227</v>
      </c>
      <c r="B113" s="47" t="s">
        <v>228</v>
      </c>
      <c r="C113" s="48">
        <v>10</v>
      </c>
      <c r="D113" s="56"/>
      <c r="E113" s="49">
        <f t="shared" si="1"/>
        <v>0</v>
      </c>
      <c r="F113" s="50">
        <v>23.5</v>
      </c>
    </row>
    <row r="114" spans="1:6" x14ac:dyDescent="0.3">
      <c r="A114" s="46" t="s">
        <v>229</v>
      </c>
      <c r="B114" s="47" t="s">
        <v>230</v>
      </c>
      <c r="C114" s="48">
        <v>15</v>
      </c>
      <c r="D114" s="56"/>
      <c r="E114" s="49">
        <f t="shared" si="1"/>
        <v>0</v>
      </c>
      <c r="F114" s="50">
        <v>23.5</v>
      </c>
    </row>
    <row r="115" spans="1:6" x14ac:dyDescent="0.3">
      <c r="A115" s="32" t="s">
        <v>231</v>
      </c>
      <c r="B115" s="38"/>
      <c r="C115" s="34"/>
      <c r="D115" s="34"/>
      <c r="E115" s="34"/>
      <c r="F115" s="36"/>
    </row>
    <row r="116" spans="1:6" x14ac:dyDescent="0.3">
      <c r="A116" s="46" t="s">
        <v>232</v>
      </c>
      <c r="B116" s="47" t="s">
        <v>233</v>
      </c>
      <c r="C116" s="48">
        <v>2</v>
      </c>
      <c r="D116" s="56"/>
      <c r="E116" s="49">
        <f t="shared" si="1"/>
        <v>0</v>
      </c>
      <c r="F116" s="50">
        <v>24.8</v>
      </c>
    </row>
    <row r="117" spans="1:6" x14ac:dyDescent="0.3">
      <c r="A117" s="46" t="s">
        <v>234</v>
      </c>
      <c r="B117" s="47" t="s">
        <v>235</v>
      </c>
      <c r="C117" s="48">
        <v>2</v>
      </c>
      <c r="D117" s="56"/>
      <c r="E117" s="49">
        <f t="shared" si="1"/>
        <v>0</v>
      </c>
      <c r="F117" s="50">
        <v>7.75</v>
      </c>
    </row>
    <row r="118" spans="1:6" x14ac:dyDescent="0.3">
      <c r="A118" s="46" t="s">
        <v>236</v>
      </c>
      <c r="B118" s="47" t="s">
        <v>237</v>
      </c>
      <c r="C118" s="48">
        <v>25</v>
      </c>
      <c r="D118" s="56"/>
      <c r="E118" s="49">
        <f t="shared" si="1"/>
        <v>0</v>
      </c>
      <c r="F118" s="50">
        <v>11.25</v>
      </c>
    </row>
    <row r="119" spans="1:6" x14ac:dyDescent="0.3">
      <c r="A119" s="32" t="s">
        <v>238</v>
      </c>
      <c r="B119" s="38"/>
      <c r="C119" s="33"/>
      <c r="D119" s="34"/>
      <c r="E119" s="34"/>
      <c r="F119" s="36"/>
    </row>
    <row r="120" spans="1:6" x14ac:dyDescent="0.3">
      <c r="A120" s="46" t="s">
        <v>239</v>
      </c>
      <c r="B120" s="47" t="s">
        <v>240</v>
      </c>
      <c r="C120" s="48">
        <v>25</v>
      </c>
      <c r="D120" s="56"/>
      <c r="E120" s="49">
        <f t="shared" si="1"/>
        <v>0</v>
      </c>
      <c r="F120" s="50">
        <v>2.0499999999999998</v>
      </c>
    </row>
    <row r="121" spans="1:6" x14ac:dyDescent="0.3">
      <c r="A121" s="46" t="s">
        <v>241</v>
      </c>
      <c r="B121" s="47" t="s">
        <v>242</v>
      </c>
      <c r="C121" s="48">
        <v>300</v>
      </c>
      <c r="D121" s="56"/>
      <c r="E121" s="49">
        <f t="shared" si="1"/>
        <v>0</v>
      </c>
      <c r="F121" s="50">
        <v>1.25</v>
      </c>
    </row>
    <row r="122" spans="1:6" x14ac:dyDescent="0.3">
      <c r="A122" s="46" t="s">
        <v>243</v>
      </c>
      <c r="B122" s="47" t="s">
        <v>244</v>
      </c>
      <c r="C122" s="48">
        <v>50</v>
      </c>
      <c r="D122" s="56"/>
      <c r="E122" s="49">
        <f t="shared" si="1"/>
        <v>0</v>
      </c>
      <c r="F122" s="50">
        <v>0.25</v>
      </c>
    </row>
    <row r="123" spans="1:6" x14ac:dyDescent="0.3">
      <c r="A123" s="46" t="s">
        <v>245</v>
      </c>
      <c r="B123" s="47" t="s">
        <v>246</v>
      </c>
      <c r="C123" s="48">
        <v>350</v>
      </c>
      <c r="D123" s="56"/>
      <c r="E123" s="49">
        <f t="shared" si="1"/>
        <v>0</v>
      </c>
      <c r="F123" s="50">
        <v>0.15</v>
      </c>
    </row>
    <row r="124" spans="1:6" x14ac:dyDescent="0.3">
      <c r="A124" s="46" t="s">
        <v>247</v>
      </c>
      <c r="B124" s="47" t="s">
        <v>248</v>
      </c>
      <c r="C124" s="48">
        <v>225</v>
      </c>
      <c r="D124" s="56"/>
      <c r="E124" s="49">
        <f t="shared" si="1"/>
        <v>0</v>
      </c>
      <c r="F124" s="50">
        <v>0.3</v>
      </c>
    </row>
    <row r="125" spans="1:6" x14ac:dyDescent="0.3">
      <c r="A125" s="46" t="s">
        <v>249</v>
      </c>
      <c r="B125" s="47" t="s">
        <v>250</v>
      </c>
      <c r="C125" s="48">
        <v>110</v>
      </c>
      <c r="D125" s="56"/>
      <c r="E125" s="49">
        <f t="shared" si="1"/>
        <v>0</v>
      </c>
      <c r="F125" s="50">
        <v>0.15</v>
      </c>
    </row>
    <row r="126" spans="1:6" x14ac:dyDescent="0.3">
      <c r="A126" s="46" t="s">
        <v>251</v>
      </c>
      <c r="B126" s="47" t="s">
        <v>252</v>
      </c>
      <c r="C126" s="48">
        <v>150</v>
      </c>
      <c r="D126" s="56"/>
      <c r="E126" s="49">
        <f t="shared" si="1"/>
        <v>0</v>
      </c>
      <c r="F126" s="50">
        <v>0.45</v>
      </c>
    </row>
    <row r="127" spans="1:6" x14ac:dyDescent="0.3">
      <c r="A127" s="46" t="s">
        <v>253</v>
      </c>
      <c r="B127" s="47" t="s">
        <v>254</v>
      </c>
      <c r="C127" s="48">
        <v>25</v>
      </c>
      <c r="D127" s="56"/>
      <c r="E127" s="49">
        <f t="shared" si="1"/>
        <v>0</v>
      </c>
      <c r="F127" s="50">
        <v>0.2</v>
      </c>
    </row>
    <row r="128" spans="1:6" x14ac:dyDescent="0.3">
      <c r="A128" s="46" t="s">
        <v>255</v>
      </c>
      <c r="B128" s="47" t="s">
        <v>256</v>
      </c>
      <c r="C128" s="48">
        <v>1600</v>
      </c>
      <c r="D128" s="56"/>
      <c r="E128" s="49">
        <f t="shared" si="1"/>
        <v>0</v>
      </c>
      <c r="F128" s="50">
        <v>0.2</v>
      </c>
    </row>
    <row r="129" spans="1:6" ht="27.6" x14ac:dyDescent="0.3">
      <c r="A129" s="46" t="s">
        <v>257</v>
      </c>
      <c r="B129" s="47" t="s">
        <v>258</v>
      </c>
      <c r="C129" s="48">
        <v>2200</v>
      </c>
      <c r="D129" s="56"/>
      <c r="E129" s="49">
        <f t="shared" si="1"/>
        <v>0</v>
      </c>
      <c r="F129" s="50">
        <v>0.3</v>
      </c>
    </row>
    <row r="130" spans="1:6" x14ac:dyDescent="0.3">
      <c r="A130" s="46" t="s">
        <v>259</v>
      </c>
      <c r="B130" s="47" t="s">
        <v>260</v>
      </c>
      <c r="C130" s="48">
        <v>1500</v>
      </c>
      <c r="D130" s="56"/>
      <c r="E130" s="49">
        <f t="shared" si="1"/>
        <v>0</v>
      </c>
      <c r="F130" s="50">
        <v>0.45</v>
      </c>
    </row>
    <row r="131" spans="1:6" x14ac:dyDescent="0.3">
      <c r="A131" s="46" t="s">
        <v>261</v>
      </c>
      <c r="B131" s="47" t="s">
        <v>262</v>
      </c>
      <c r="C131" s="48">
        <v>425</v>
      </c>
      <c r="D131" s="56"/>
      <c r="E131" s="49">
        <f t="shared" si="1"/>
        <v>0</v>
      </c>
      <c r="F131" s="50">
        <v>0.35</v>
      </c>
    </row>
    <row r="132" spans="1:6" x14ac:dyDescent="0.3">
      <c r="A132" s="46" t="s">
        <v>263</v>
      </c>
      <c r="B132" s="47" t="s">
        <v>264</v>
      </c>
      <c r="C132" s="48">
        <v>100</v>
      </c>
      <c r="D132" s="56"/>
      <c r="E132" s="49">
        <f t="shared" si="1"/>
        <v>0</v>
      </c>
      <c r="F132" s="50">
        <v>1.25</v>
      </c>
    </row>
    <row r="133" spans="1:6" x14ac:dyDescent="0.3">
      <c r="A133" s="46" t="s">
        <v>265</v>
      </c>
      <c r="B133" s="47" t="s">
        <v>266</v>
      </c>
      <c r="C133" s="48">
        <v>250</v>
      </c>
      <c r="D133" s="56"/>
      <c r="E133" s="49">
        <f t="shared" si="1"/>
        <v>0</v>
      </c>
      <c r="F133" s="50">
        <v>3.5</v>
      </c>
    </row>
    <row r="134" spans="1:6" ht="27.6" x14ac:dyDescent="0.3">
      <c r="A134" s="46" t="s">
        <v>267</v>
      </c>
      <c r="B134" s="47" t="s">
        <v>268</v>
      </c>
      <c r="C134" s="48">
        <v>725</v>
      </c>
      <c r="D134" s="56"/>
      <c r="E134" s="49">
        <f t="shared" si="1"/>
        <v>0</v>
      </c>
      <c r="F134" s="50">
        <v>3.05</v>
      </c>
    </row>
    <row r="135" spans="1:6" x14ac:dyDescent="0.3">
      <c r="A135" s="46" t="s">
        <v>269</v>
      </c>
      <c r="B135" s="47" t="s">
        <v>270</v>
      </c>
      <c r="C135" s="48">
        <v>75</v>
      </c>
      <c r="D135" s="56"/>
      <c r="E135" s="49">
        <f t="shared" si="1"/>
        <v>0</v>
      </c>
      <c r="F135" s="50">
        <v>5.2</v>
      </c>
    </row>
    <row r="136" spans="1:6" x14ac:dyDescent="0.3">
      <c r="A136" s="46" t="s">
        <v>271</v>
      </c>
      <c r="B136" s="47" t="s">
        <v>272</v>
      </c>
      <c r="C136" s="48">
        <v>500</v>
      </c>
      <c r="D136" s="56"/>
      <c r="E136" s="49">
        <f t="shared" si="1"/>
        <v>0</v>
      </c>
      <c r="F136" s="50">
        <v>0.25</v>
      </c>
    </row>
    <row r="137" spans="1:6" ht="27.6" x14ac:dyDescent="0.3">
      <c r="A137" s="46" t="s">
        <v>273</v>
      </c>
      <c r="B137" s="47" t="s">
        <v>274</v>
      </c>
      <c r="C137" s="48">
        <v>8000</v>
      </c>
      <c r="D137" s="56"/>
      <c r="E137" s="49">
        <f t="shared" si="1"/>
        <v>0</v>
      </c>
      <c r="F137" s="50">
        <v>0.2</v>
      </c>
    </row>
    <row r="138" spans="1:6" x14ac:dyDescent="0.3">
      <c r="A138" s="46" t="s">
        <v>275</v>
      </c>
      <c r="B138" s="47" t="s">
        <v>276</v>
      </c>
      <c r="C138" s="48">
        <v>7000</v>
      </c>
      <c r="D138" s="56"/>
      <c r="E138" s="49">
        <f t="shared" si="1"/>
        <v>0</v>
      </c>
      <c r="F138" s="49">
        <v>0.12</v>
      </c>
    </row>
    <row r="139" spans="1:6" x14ac:dyDescent="0.3">
      <c r="A139" s="46" t="s">
        <v>277</v>
      </c>
      <c r="B139" s="47" t="s">
        <v>278</v>
      </c>
      <c r="C139" s="48">
        <v>220</v>
      </c>
      <c r="D139" s="56"/>
      <c r="E139" s="49">
        <f t="shared" si="1"/>
        <v>0</v>
      </c>
      <c r="F139" s="50">
        <v>0.4</v>
      </c>
    </row>
    <row r="140" spans="1:6" x14ac:dyDescent="0.3">
      <c r="A140" s="46" t="s">
        <v>279</v>
      </c>
      <c r="B140" s="47" t="s">
        <v>280</v>
      </c>
      <c r="C140" s="48">
        <v>75</v>
      </c>
      <c r="D140" s="56"/>
      <c r="E140" s="49">
        <f t="shared" si="1"/>
        <v>0</v>
      </c>
      <c r="F140" s="50">
        <v>2.2000000000000002</v>
      </c>
    </row>
    <row r="141" spans="1:6" x14ac:dyDescent="0.3">
      <c r="A141" s="32" t="s">
        <v>281</v>
      </c>
      <c r="B141" s="38"/>
      <c r="C141" s="38"/>
      <c r="D141" s="34"/>
      <c r="E141" s="34"/>
      <c r="F141" s="36"/>
    </row>
    <row r="142" spans="1:6" x14ac:dyDescent="0.3">
      <c r="A142" s="46" t="s">
        <v>282</v>
      </c>
      <c r="B142" s="47" t="s">
        <v>283</v>
      </c>
      <c r="C142" s="48">
        <v>4</v>
      </c>
      <c r="D142" s="56"/>
      <c r="E142" s="49">
        <f t="shared" si="1"/>
        <v>0</v>
      </c>
      <c r="F142" s="50">
        <v>65.25</v>
      </c>
    </row>
    <row r="143" spans="1:6" x14ac:dyDescent="0.3">
      <c r="A143" s="46" t="s">
        <v>284</v>
      </c>
      <c r="B143" s="47" t="s">
        <v>285</v>
      </c>
      <c r="C143" s="48">
        <v>3</v>
      </c>
      <c r="D143" s="56"/>
      <c r="E143" s="49">
        <f t="shared" si="1"/>
        <v>0</v>
      </c>
      <c r="F143" s="50">
        <v>27.75</v>
      </c>
    </row>
    <row r="144" spans="1:6" x14ac:dyDescent="0.3">
      <c r="A144" s="46" t="s">
        <v>286</v>
      </c>
      <c r="B144" s="47" t="s">
        <v>287</v>
      </c>
      <c r="C144" s="48">
        <v>3</v>
      </c>
      <c r="D144" s="56"/>
      <c r="E144" s="49">
        <f t="shared" si="1"/>
        <v>0</v>
      </c>
      <c r="F144" s="50">
        <v>42</v>
      </c>
    </row>
    <row r="145" spans="1:6" x14ac:dyDescent="0.3">
      <c r="A145" s="46" t="s">
        <v>288</v>
      </c>
      <c r="B145" s="47" t="s">
        <v>289</v>
      </c>
      <c r="C145" s="48">
        <v>2</v>
      </c>
      <c r="D145" s="56"/>
      <c r="E145" s="49">
        <f t="shared" si="1"/>
        <v>0</v>
      </c>
      <c r="F145" s="50">
        <v>192</v>
      </c>
    </row>
    <row r="146" spans="1:6" ht="27.6" x14ac:dyDescent="0.3">
      <c r="A146" s="46" t="s">
        <v>290</v>
      </c>
      <c r="B146" s="47" t="s">
        <v>291</v>
      </c>
      <c r="C146" s="48">
        <v>300</v>
      </c>
      <c r="D146" s="56"/>
      <c r="E146" s="49">
        <f t="shared" si="1"/>
        <v>0</v>
      </c>
      <c r="F146" s="50">
        <v>0.95</v>
      </c>
    </row>
    <row r="147" spans="1:6" ht="27.6" x14ac:dyDescent="0.3">
      <c r="A147" s="46" t="s">
        <v>292</v>
      </c>
      <c r="B147" s="47" t="s">
        <v>293</v>
      </c>
      <c r="C147" s="48">
        <v>60</v>
      </c>
      <c r="D147" s="56"/>
      <c r="E147" s="49">
        <f t="shared" si="1"/>
        <v>0</v>
      </c>
      <c r="F147" s="50">
        <v>4.5</v>
      </c>
    </row>
    <row r="148" spans="1:6" ht="27.6" x14ac:dyDescent="0.3">
      <c r="A148" s="46" t="s">
        <v>294</v>
      </c>
      <c r="B148" s="47" t="s">
        <v>295</v>
      </c>
      <c r="C148" s="48">
        <v>1100</v>
      </c>
      <c r="D148" s="56"/>
      <c r="E148" s="49">
        <f t="shared" si="1"/>
        <v>0</v>
      </c>
      <c r="F148" s="50">
        <v>0.39</v>
      </c>
    </row>
    <row r="149" spans="1:6" ht="27.6" x14ac:dyDescent="0.3">
      <c r="A149" s="46" t="s">
        <v>296</v>
      </c>
      <c r="B149" s="47" t="s">
        <v>297</v>
      </c>
      <c r="C149" s="48">
        <v>75</v>
      </c>
      <c r="D149" s="56"/>
      <c r="E149" s="49">
        <f t="shared" ref="E149:E212" si="2">C149*D149</f>
        <v>0</v>
      </c>
      <c r="F149" s="50">
        <v>1.75</v>
      </c>
    </row>
    <row r="150" spans="1:6" x14ac:dyDescent="0.3">
      <c r="A150" s="46" t="s">
        <v>298</v>
      </c>
      <c r="B150" s="47" t="s">
        <v>299</v>
      </c>
      <c r="C150" s="48">
        <v>80</v>
      </c>
      <c r="D150" s="56"/>
      <c r="E150" s="49">
        <f t="shared" si="2"/>
        <v>0</v>
      </c>
      <c r="F150" s="53">
        <v>1.5</v>
      </c>
    </row>
    <row r="151" spans="1:6" x14ac:dyDescent="0.3">
      <c r="A151" s="46" t="s">
        <v>300</v>
      </c>
      <c r="B151" s="47" t="s">
        <v>301</v>
      </c>
      <c r="C151" s="54">
        <v>25</v>
      </c>
      <c r="D151" s="56"/>
      <c r="E151" s="49">
        <f t="shared" si="2"/>
        <v>0</v>
      </c>
      <c r="F151" s="55">
        <v>14.5</v>
      </c>
    </row>
    <row r="152" spans="1:6" ht="27.6" x14ac:dyDescent="0.3">
      <c r="A152" s="46" t="s">
        <v>302</v>
      </c>
      <c r="B152" s="47" t="s">
        <v>303</v>
      </c>
      <c r="C152" s="48">
        <v>5</v>
      </c>
      <c r="D152" s="56"/>
      <c r="E152" s="49">
        <f t="shared" si="2"/>
        <v>0</v>
      </c>
      <c r="F152" s="50">
        <v>7</v>
      </c>
    </row>
    <row r="153" spans="1:6" x14ac:dyDescent="0.3">
      <c r="A153" s="32" t="s">
        <v>304</v>
      </c>
      <c r="B153" s="38"/>
      <c r="C153" s="38"/>
      <c r="D153" s="34"/>
      <c r="E153" s="34"/>
      <c r="F153" s="36"/>
    </row>
    <row r="154" spans="1:6" ht="27.6" x14ac:dyDescent="0.3">
      <c r="A154" s="46" t="s">
        <v>305</v>
      </c>
      <c r="B154" s="47" t="s">
        <v>306</v>
      </c>
      <c r="C154" s="48">
        <v>15</v>
      </c>
      <c r="D154" s="56"/>
      <c r="E154" s="49">
        <f t="shared" si="2"/>
        <v>0</v>
      </c>
      <c r="F154" s="50">
        <v>12.1</v>
      </c>
    </row>
    <row r="155" spans="1:6" ht="27.6" x14ac:dyDescent="0.3">
      <c r="A155" s="46" t="s">
        <v>307</v>
      </c>
      <c r="B155" s="47" t="s">
        <v>308</v>
      </c>
      <c r="C155" s="48">
        <v>3</v>
      </c>
      <c r="D155" s="56"/>
      <c r="E155" s="49">
        <f t="shared" si="2"/>
        <v>0</v>
      </c>
      <c r="F155" s="50">
        <v>54.9</v>
      </c>
    </row>
    <row r="156" spans="1:6" ht="27.6" x14ac:dyDescent="0.3">
      <c r="A156" s="46" t="s">
        <v>309</v>
      </c>
      <c r="B156" s="47" t="s">
        <v>310</v>
      </c>
      <c r="C156" s="48">
        <v>20</v>
      </c>
      <c r="D156" s="56"/>
      <c r="E156" s="49">
        <f t="shared" si="2"/>
        <v>0</v>
      </c>
      <c r="F156" s="50">
        <v>8</v>
      </c>
    </row>
    <row r="157" spans="1:6" ht="27.6" x14ac:dyDescent="0.3">
      <c r="A157" s="46" t="s">
        <v>311</v>
      </c>
      <c r="B157" s="47" t="s">
        <v>312</v>
      </c>
      <c r="C157" s="48">
        <v>10</v>
      </c>
      <c r="D157" s="56"/>
      <c r="E157" s="49">
        <f t="shared" si="2"/>
        <v>0</v>
      </c>
      <c r="F157" s="50">
        <v>18</v>
      </c>
    </row>
    <row r="158" spans="1:6" ht="27.6" x14ac:dyDescent="0.3">
      <c r="A158" s="46" t="s">
        <v>313</v>
      </c>
      <c r="B158" s="47" t="s">
        <v>314</v>
      </c>
      <c r="C158" s="48">
        <v>5</v>
      </c>
      <c r="D158" s="56"/>
      <c r="E158" s="49">
        <f t="shared" si="2"/>
        <v>0</v>
      </c>
      <c r="F158" s="50">
        <v>11.5</v>
      </c>
    </row>
    <row r="159" spans="1:6" ht="27.6" x14ac:dyDescent="0.3">
      <c r="A159" s="46" t="s">
        <v>315</v>
      </c>
      <c r="B159" s="47" t="s">
        <v>316</v>
      </c>
      <c r="C159" s="48">
        <v>20</v>
      </c>
      <c r="D159" s="56"/>
      <c r="E159" s="49">
        <f t="shared" si="2"/>
        <v>0</v>
      </c>
      <c r="F159" s="50">
        <v>8</v>
      </c>
    </row>
    <row r="160" spans="1:6" ht="27.6" x14ac:dyDescent="0.3">
      <c r="A160" s="46" t="s">
        <v>317</v>
      </c>
      <c r="B160" s="47" t="s">
        <v>318</v>
      </c>
      <c r="C160" s="48">
        <v>5</v>
      </c>
      <c r="D160" s="56"/>
      <c r="E160" s="49">
        <f t="shared" si="2"/>
        <v>0</v>
      </c>
      <c r="F160" s="50">
        <v>14</v>
      </c>
    </row>
    <row r="161" spans="1:6" ht="27.6" x14ac:dyDescent="0.3">
      <c r="A161" s="46" t="s">
        <v>319</v>
      </c>
      <c r="B161" s="47" t="s">
        <v>320</v>
      </c>
      <c r="C161" s="48">
        <v>10</v>
      </c>
      <c r="D161" s="56"/>
      <c r="E161" s="49">
        <f t="shared" si="2"/>
        <v>0</v>
      </c>
      <c r="F161" s="50">
        <v>8</v>
      </c>
    </row>
    <row r="162" spans="1:6" ht="27.6" x14ac:dyDescent="0.3">
      <c r="A162" s="46" t="s">
        <v>321</v>
      </c>
      <c r="B162" s="47" t="s">
        <v>322</v>
      </c>
      <c r="C162" s="48">
        <v>5</v>
      </c>
      <c r="D162" s="56"/>
      <c r="E162" s="49">
        <f t="shared" si="2"/>
        <v>0</v>
      </c>
      <c r="F162" s="50">
        <v>8</v>
      </c>
    </row>
    <row r="163" spans="1:6" ht="27.6" x14ac:dyDescent="0.3">
      <c r="A163" s="46" t="s">
        <v>323</v>
      </c>
      <c r="B163" s="47" t="s">
        <v>324</v>
      </c>
      <c r="C163" s="48">
        <v>5</v>
      </c>
      <c r="D163" s="56"/>
      <c r="E163" s="49">
        <f t="shared" si="2"/>
        <v>0</v>
      </c>
      <c r="F163" s="50">
        <v>8</v>
      </c>
    </row>
    <row r="164" spans="1:6" ht="27.6" x14ac:dyDescent="0.3">
      <c r="A164" s="46" t="s">
        <v>325</v>
      </c>
      <c r="B164" s="47" t="s">
        <v>326</v>
      </c>
      <c r="C164" s="48">
        <v>3</v>
      </c>
      <c r="D164" s="56"/>
      <c r="E164" s="49">
        <f t="shared" si="2"/>
        <v>0</v>
      </c>
      <c r="F164" s="50">
        <v>18</v>
      </c>
    </row>
    <row r="165" spans="1:6" ht="27.6" x14ac:dyDescent="0.3">
      <c r="A165" s="46" t="s">
        <v>327</v>
      </c>
      <c r="B165" s="47" t="s">
        <v>328</v>
      </c>
      <c r="C165" s="48">
        <v>3</v>
      </c>
      <c r="D165" s="56"/>
      <c r="E165" s="49">
        <f t="shared" si="2"/>
        <v>0</v>
      </c>
      <c r="F165" s="50">
        <v>18</v>
      </c>
    </row>
    <row r="166" spans="1:6" ht="27.6" x14ac:dyDescent="0.3">
      <c r="A166" s="46" t="s">
        <v>329</v>
      </c>
      <c r="B166" s="47" t="s">
        <v>330</v>
      </c>
      <c r="C166" s="48">
        <v>3</v>
      </c>
      <c r="D166" s="56"/>
      <c r="E166" s="49">
        <f t="shared" si="2"/>
        <v>0</v>
      </c>
      <c r="F166" s="50">
        <v>18</v>
      </c>
    </row>
    <row r="167" spans="1:6" ht="27.6" x14ac:dyDescent="0.3">
      <c r="A167" s="46" t="s">
        <v>331</v>
      </c>
      <c r="B167" s="47" t="s">
        <v>332</v>
      </c>
      <c r="C167" s="48">
        <v>10</v>
      </c>
      <c r="D167" s="56"/>
      <c r="E167" s="49">
        <f t="shared" si="2"/>
        <v>0</v>
      </c>
      <c r="F167" s="50">
        <v>8</v>
      </c>
    </row>
    <row r="168" spans="1:6" ht="27.6" x14ac:dyDescent="0.3">
      <c r="A168" s="46" t="s">
        <v>333</v>
      </c>
      <c r="B168" s="47" t="s">
        <v>334</v>
      </c>
      <c r="C168" s="48">
        <v>5</v>
      </c>
      <c r="D168" s="56"/>
      <c r="E168" s="49">
        <f t="shared" si="2"/>
        <v>0</v>
      </c>
      <c r="F168" s="50">
        <v>8</v>
      </c>
    </row>
    <row r="169" spans="1:6" ht="27.6" x14ac:dyDescent="0.3">
      <c r="A169" s="46" t="s">
        <v>335</v>
      </c>
      <c r="B169" s="47" t="s">
        <v>336</v>
      </c>
      <c r="C169" s="48">
        <v>5</v>
      </c>
      <c r="D169" s="56"/>
      <c r="E169" s="49">
        <f t="shared" si="2"/>
        <v>0</v>
      </c>
      <c r="F169" s="50">
        <v>6.5</v>
      </c>
    </row>
    <row r="170" spans="1:6" ht="27.6" x14ac:dyDescent="0.3">
      <c r="A170" s="46" t="s">
        <v>337</v>
      </c>
      <c r="B170" s="47" t="s">
        <v>338</v>
      </c>
      <c r="C170" s="48">
        <v>3</v>
      </c>
      <c r="D170" s="56"/>
      <c r="E170" s="49">
        <f t="shared" si="2"/>
        <v>0</v>
      </c>
      <c r="F170" s="50">
        <v>18</v>
      </c>
    </row>
    <row r="171" spans="1:6" ht="27.6" x14ac:dyDescent="0.3">
      <c r="A171" s="46" t="s">
        <v>339</v>
      </c>
      <c r="B171" s="47" t="s">
        <v>340</v>
      </c>
      <c r="C171" s="48">
        <v>50</v>
      </c>
      <c r="D171" s="56"/>
      <c r="E171" s="49">
        <f t="shared" si="2"/>
        <v>0</v>
      </c>
      <c r="F171" s="50">
        <v>2.2000000000000002</v>
      </c>
    </row>
    <row r="172" spans="1:6" ht="27.6" x14ac:dyDescent="0.3">
      <c r="A172" s="46" t="s">
        <v>341</v>
      </c>
      <c r="B172" s="47" t="s">
        <v>342</v>
      </c>
      <c r="C172" s="48">
        <v>25</v>
      </c>
      <c r="D172" s="56"/>
      <c r="E172" s="49">
        <f t="shared" si="2"/>
        <v>0</v>
      </c>
      <c r="F172" s="50">
        <v>1.05</v>
      </c>
    </row>
    <row r="173" spans="1:6" x14ac:dyDescent="0.3">
      <c r="A173" s="32" t="s">
        <v>343</v>
      </c>
      <c r="B173" s="34"/>
      <c r="C173" s="34"/>
      <c r="D173" s="34"/>
      <c r="E173" s="34"/>
      <c r="F173" s="36"/>
    </row>
    <row r="174" spans="1:6" x14ac:dyDescent="0.3">
      <c r="A174" s="46" t="s">
        <v>344</v>
      </c>
      <c r="B174" s="47" t="s">
        <v>345</v>
      </c>
      <c r="C174" s="48">
        <v>60</v>
      </c>
      <c r="D174" s="56"/>
      <c r="E174" s="49">
        <f t="shared" si="2"/>
        <v>0</v>
      </c>
      <c r="F174" s="50">
        <v>2.6</v>
      </c>
    </row>
    <row r="175" spans="1:6" x14ac:dyDescent="0.3">
      <c r="A175" s="46" t="s">
        <v>346</v>
      </c>
      <c r="B175" s="47" t="s">
        <v>347</v>
      </c>
      <c r="C175" s="48">
        <v>10</v>
      </c>
      <c r="D175" s="56"/>
      <c r="E175" s="49">
        <f t="shared" si="2"/>
        <v>0</v>
      </c>
      <c r="F175" s="50">
        <v>13.1</v>
      </c>
    </row>
    <row r="176" spans="1:6" x14ac:dyDescent="0.3">
      <c r="A176" s="46" t="s">
        <v>348</v>
      </c>
      <c r="B176" s="47" t="s">
        <v>349</v>
      </c>
      <c r="C176" s="48">
        <v>3</v>
      </c>
      <c r="D176" s="56"/>
      <c r="E176" s="49">
        <f t="shared" si="2"/>
        <v>0</v>
      </c>
      <c r="F176" s="50">
        <v>30.2</v>
      </c>
    </row>
    <row r="177" spans="1:6" ht="27.6" x14ac:dyDescent="0.3">
      <c r="A177" s="46" t="s">
        <v>350</v>
      </c>
      <c r="B177" s="47" t="s">
        <v>351</v>
      </c>
      <c r="C177" s="48">
        <v>3</v>
      </c>
      <c r="D177" s="56"/>
      <c r="E177" s="49">
        <f t="shared" si="2"/>
        <v>0</v>
      </c>
      <c r="F177" s="50">
        <v>32.200000000000003</v>
      </c>
    </row>
    <row r="178" spans="1:6" x14ac:dyDescent="0.3">
      <c r="A178" s="46" t="s">
        <v>352</v>
      </c>
      <c r="B178" s="47" t="s">
        <v>353</v>
      </c>
      <c r="C178" s="48">
        <v>250</v>
      </c>
      <c r="D178" s="56"/>
      <c r="E178" s="49">
        <f t="shared" si="2"/>
        <v>0</v>
      </c>
      <c r="F178" s="53">
        <v>0.42</v>
      </c>
    </row>
    <row r="179" spans="1:6" x14ac:dyDescent="0.3">
      <c r="A179" s="46" t="s">
        <v>354</v>
      </c>
      <c r="B179" s="47" t="s">
        <v>355</v>
      </c>
      <c r="C179" s="48">
        <v>45</v>
      </c>
      <c r="D179" s="56"/>
      <c r="E179" s="49">
        <f t="shared" si="2"/>
        <v>0</v>
      </c>
      <c r="F179" s="50">
        <v>4.2</v>
      </c>
    </row>
    <row r="180" spans="1:6" x14ac:dyDescent="0.3">
      <c r="A180" s="52" t="s">
        <v>356</v>
      </c>
      <c r="B180" s="47" t="s">
        <v>357</v>
      </c>
      <c r="C180" s="48">
        <v>10</v>
      </c>
      <c r="D180" s="56"/>
      <c r="E180" s="49">
        <f t="shared" si="2"/>
        <v>0</v>
      </c>
      <c r="F180" s="53">
        <v>0.7</v>
      </c>
    </row>
    <row r="181" spans="1:6" x14ac:dyDescent="0.3">
      <c r="A181" s="46" t="s">
        <v>358</v>
      </c>
      <c r="B181" s="47" t="s">
        <v>359</v>
      </c>
      <c r="C181" s="48">
        <v>20</v>
      </c>
      <c r="D181" s="56"/>
      <c r="E181" s="49">
        <f t="shared" si="2"/>
        <v>0</v>
      </c>
      <c r="F181" s="50">
        <v>0.57999999999999996</v>
      </c>
    </row>
    <row r="182" spans="1:6" x14ac:dyDescent="0.3">
      <c r="A182" s="32" t="s">
        <v>360</v>
      </c>
      <c r="B182" s="38"/>
      <c r="C182" s="38"/>
      <c r="D182" s="34"/>
      <c r="E182" s="34"/>
      <c r="F182" s="36"/>
    </row>
    <row r="183" spans="1:6" x14ac:dyDescent="0.3">
      <c r="A183" s="46" t="s">
        <v>361</v>
      </c>
      <c r="B183" s="47" t="s">
        <v>362</v>
      </c>
      <c r="C183" s="48">
        <v>35</v>
      </c>
      <c r="D183" s="56"/>
      <c r="E183" s="49">
        <f t="shared" si="2"/>
        <v>0</v>
      </c>
      <c r="F183" s="50">
        <v>18.5</v>
      </c>
    </row>
    <row r="184" spans="1:6" x14ac:dyDescent="0.3">
      <c r="A184" s="46" t="s">
        <v>363</v>
      </c>
      <c r="B184" s="47" t="s">
        <v>364</v>
      </c>
      <c r="C184" s="48">
        <v>25</v>
      </c>
      <c r="D184" s="56"/>
      <c r="E184" s="49">
        <f t="shared" si="2"/>
        <v>0</v>
      </c>
      <c r="F184" s="50">
        <v>25</v>
      </c>
    </row>
    <row r="185" spans="1:6" x14ac:dyDescent="0.3">
      <c r="A185" s="46" t="s">
        <v>365</v>
      </c>
      <c r="B185" s="47" t="s">
        <v>366</v>
      </c>
      <c r="C185" s="48">
        <v>50</v>
      </c>
      <c r="D185" s="56"/>
      <c r="E185" s="49">
        <f t="shared" si="2"/>
        <v>0</v>
      </c>
      <c r="F185" s="50">
        <v>3.52</v>
      </c>
    </row>
    <row r="186" spans="1:6" x14ac:dyDescent="0.3">
      <c r="A186" s="32" t="s">
        <v>367</v>
      </c>
      <c r="B186" s="38"/>
      <c r="C186" s="38"/>
      <c r="D186" s="34"/>
      <c r="E186" s="34"/>
      <c r="F186" s="36"/>
    </row>
    <row r="187" spans="1:6" x14ac:dyDescent="0.3">
      <c r="A187" s="46" t="s">
        <v>368</v>
      </c>
      <c r="B187" s="47" t="s">
        <v>369</v>
      </c>
      <c r="C187" s="48">
        <v>5</v>
      </c>
      <c r="D187" s="56"/>
      <c r="E187" s="49">
        <f t="shared" si="2"/>
        <v>0</v>
      </c>
      <c r="F187" s="50">
        <v>32.299999999999997</v>
      </c>
    </row>
    <row r="188" spans="1:6" x14ac:dyDescent="0.3">
      <c r="A188" s="46" t="s">
        <v>370</v>
      </c>
      <c r="B188" s="47" t="s">
        <v>371</v>
      </c>
      <c r="C188" s="48">
        <v>3</v>
      </c>
      <c r="D188" s="56"/>
      <c r="E188" s="49">
        <f t="shared" si="2"/>
        <v>0</v>
      </c>
      <c r="F188" s="50">
        <v>44.8</v>
      </c>
    </row>
    <row r="189" spans="1:6" x14ac:dyDescent="0.3">
      <c r="A189" s="46" t="s">
        <v>372</v>
      </c>
      <c r="B189" s="47" t="s">
        <v>373</v>
      </c>
      <c r="C189" s="48">
        <v>45</v>
      </c>
      <c r="D189" s="56"/>
      <c r="E189" s="49">
        <f t="shared" si="2"/>
        <v>0</v>
      </c>
      <c r="F189" s="50">
        <v>23.2</v>
      </c>
    </row>
    <row r="190" spans="1:6" x14ac:dyDescent="0.3">
      <c r="A190" s="46" t="s">
        <v>374</v>
      </c>
      <c r="B190" s="47" t="s">
        <v>375</v>
      </c>
      <c r="C190" s="48">
        <v>100</v>
      </c>
      <c r="D190" s="56"/>
      <c r="E190" s="49">
        <f t="shared" si="2"/>
        <v>0</v>
      </c>
      <c r="F190" s="50">
        <v>5.48</v>
      </c>
    </row>
    <row r="191" spans="1:6" x14ac:dyDescent="0.3">
      <c r="A191" s="46" t="s">
        <v>376</v>
      </c>
      <c r="B191" s="47" t="s">
        <v>377</v>
      </c>
      <c r="C191" s="48">
        <v>10</v>
      </c>
      <c r="D191" s="56"/>
      <c r="E191" s="49">
        <f t="shared" si="2"/>
        <v>0</v>
      </c>
      <c r="F191" s="50">
        <v>9.1999999999999993</v>
      </c>
    </row>
    <row r="192" spans="1:6" x14ac:dyDescent="0.3">
      <c r="A192" s="46" t="s">
        <v>378</v>
      </c>
      <c r="B192" s="47" t="s">
        <v>379</v>
      </c>
      <c r="C192" s="48">
        <v>5</v>
      </c>
      <c r="D192" s="56"/>
      <c r="E192" s="49">
        <f t="shared" si="2"/>
        <v>0</v>
      </c>
      <c r="F192" s="50">
        <v>6.85</v>
      </c>
    </row>
    <row r="193" spans="1:6" x14ac:dyDescent="0.3">
      <c r="A193" s="46" t="s">
        <v>380</v>
      </c>
      <c r="B193" s="47" t="s">
        <v>381</v>
      </c>
      <c r="C193" s="48">
        <v>15</v>
      </c>
      <c r="D193" s="56"/>
      <c r="E193" s="49">
        <f t="shared" si="2"/>
        <v>0</v>
      </c>
      <c r="F193" s="50">
        <v>34.5</v>
      </c>
    </row>
    <row r="194" spans="1:6" x14ac:dyDescent="0.3">
      <c r="A194" s="46" t="s">
        <v>382</v>
      </c>
      <c r="B194" s="47" t="s">
        <v>383</v>
      </c>
      <c r="C194" s="48">
        <v>7</v>
      </c>
      <c r="D194" s="56"/>
      <c r="E194" s="49">
        <f t="shared" si="2"/>
        <v>0</v>
      </c>
      <c r="F194" s="50">
        <v>24</v>
      </c>
    </row>
    <row r="195" spans="1:6" x14ac:dyDescent="0.3">
      <c r="A195" s="46" t="s">
        <v>384</v>
      </c>
      <c r="B195" s="47" t="s">
        <v>385</v>
      </c>
      <c r="C195" s="48">
        <v>5</v>
      </c>
      <c r="D195" s="56"/>
      <c r="E195" s="49">
        <f t="shared" si="2"/>
        <v>0</v>
      </c>
      <c r="F195" s="50">
        <v>1.87</v>
      </c>
    </row>
    <row r="196" spans="1:6" x14ac:dyDescent="0.3">
      <c r="A196" s="46" t="s">
        <v>386</v>
      </c>
      <c r="B196" s="47" t="s">
        <v>387</v>
      </c>
      <c r="C196" s="48">
        <v>20</v>
      </c>
      <c r="D196" s="56"/>
      <c r="E196" s="49">
        <f t="shared" si="2"/>
        <v>0</v>
      </c>
      <c r="F196" s="50">
        <v>0.66</v>
      </c>
    </row>
    <row r="197" spans="1:6" x14ac:dyDescent="0.3">
      <c r="A197" s="46" t="s">
        <v>388</v>
      </c>
      <c r="B197" s="47" t="s">
        <v>389</v>
      </c>
      <c r="C197" s="48">
        <v>100</v>
      </c>
      <c r="D197" s="56"/>
      <c r="E197" s="49">
        <f t="shared" si="2"/>
        <v>0</v>
      </c>
      <c r="F197" s="50">
        <v>1.04</v>
      </c>
    </row>
    <row r="198" spans="1:6" x14ac:dyDescent="0.3">
      <c r="A198" s="46" t="s">
        <v>390</v>
      </c>
      <c r="B198" s="47" t="s">
        <v>391</v>
      </c>
      <c r="C198" s="48">
        <v>350</v>
      </c>
      <c r="D198" s="56"/>
      <c r="E198" s="49">
        <f t="shared" si="2"/>
        <v>0</v>
      </c>
      <c r="F198" s="50">
        <v>1.04</v>
      </c>
    </row>
    <row r="199" spans="1:6" x14ac:dyDescent="0.3">
      <c r="A199" s="46" t="s">
        <v>392</v>
      </c>
      <c r="B199" s="47" t="s">
        <v>393</v>
      </c>
      <c r="C199" s="48">
        <v>25</v>
      </c>
      <c r="D199" s="56"/>
      <c r="E199" s="49">
        <f t="shared" si="2"/>
        <v>0</v>
      </c>
      <c r="F199" s="50">
        <v>1.31</v>
      </c>
    </row>
    <row r="200" spans="1:6" x14ac:dyDescent="0.3">
      <c r="A200" s="46" t="s">
        <v>394</v>
      </c>
      <c r="B200" s="47" t="s">
        <v>395</v>
      </c>
      <c r="C200" s="48">
        <v>50</v>
      </c>
      <c r="D200" s="56"/>
      <c r="E200" s="49">
        <f t="shared" si="2"/>
        <v>0</v>
      </c>
      <c r="F200" s="50">
        <v>10.98</v>
      </c>
    </row>
    <row r="201" spans="1:6" x14ac:dyDescent="0.3">
      <c r="A201" s="46" t="s">
        <v>396</v>
      </c>
      <c r="B201" s="47" t="s">
        <v>397</v>
      </c>
      <c r="C201" s="48">
        <v>3</v>
      </c>
      <c r="D201" s="56"/>
      <c r="E201" s="49">
        <f t="shared" si="2"/>
        <v>0</v>
      </c>
      <c r="F201" s="50">
        <v>6.82</v>
      </c>
    </row>
    <row r="202" spans="1:6" x14ac:dyDescent="0.3">
      <c r="A202" s="46" t="s">
        <v>398</v>
      </c>
      <c r="B202" s="47" t="s">
        <v>399</v>
      </c>
      <c r="C202" s="48">
        <v>3</v>
      </c>
      <c r="D202" s="56"/>
      <c r="E202" s="49">
        <f t="shared" si="2"/>
        <v>0</v>
      </c>
      <c r="F202" s="50">
        <v>6.68</v>
      </c>
    </row>
    <row r="203" spans="1:6" x14ac:dyDescent="0.3">
      <c r="A203" s="46" t="s">
        <v>400</v>
      </c>
      <c r="B203" s="47" t="s">
        <v>401</v>
      </c>
      <c r="C203" s="48">
        <v>1000</v>
      </c>
      <c r="D203" s="56"/>
      <c r="E203" s="49">
        <f t="shared" si="2"/>
        <v>0</v>
      </c>
      <c r="F203" s="50">
        <v>0.15</v>
      </c>
    </row>
    <row r="204" spans="1:6" x14ac:dyDescent="0.3">
      <c r="A204" s="46" t="s">
        <v>402</v>
      </c>
      <c r="B204" s="47" t="s">
        <v>403</v>
      </c>
      <c r="C204" s="48">
        <v>3</v>
      </c>
      <c r="D204" s="56"/>
      <c r="E204" s="49">
        <f t="shared" si="2"/>
        <v>0</v>
      </c>
      <c r="F204" s="50">
        <v>24.85</v>
      </c>
    </row>
    <row r="205" spans="1:6" x14ac:dyDescent="0.3">
      <c r="A205" s="46" t="s">
        <v>404</v>
      </c>
      <c r="B205" s="47" t="s">
        <v>405</v>
      </c>
      <c r="C205" s="48">
        <v>3</v>
      </c>
      <c r="D205" s="56"/>
      <c r="E205" s="49">
        <f t="shared" si="2"/>
        <v>0</v>
      </c>
      <c r="F205" s="50">
        <v>8.98</v>
      </c>
    </row>
    <row r="206" spans="1:6" x14ac:dyDescent="0.3">
      <c r="A206" s="46" t="s">
        <v>406</v>
      </c>
      <c r="B206" s="47" t="s">
        <v>407</v>
      </c>
      <c r="C206" s="48">
        <v>50</v>
      </c>
      <c r="D206" s="56"/>
      <c r="E206" s="49">
        <f t="shared" si="2"/>
        <v>0</v>
      </c>
      <c r="F206" s="50">
        <v>0.31</v>
      </c>
    </row>
    <row r="207" spans="1:6" x14ac:dyDescent="0.3">
      <c r="A207" s="46" t="s">
        <v>408</v>
      </c>
      <c r="B207" s="47" t="s">
        <v>409</v>
      </c>
      <c r="C207" s="48">
        <v>50</v>
      </c>
      <c r="D207" s="56"/>
      <c r="E207" s="49">
        <f t="shared" si="2"/>
        <v>0</v>
      </c>
      <c r="F207" s="50">
        <v>0.36</v>
      </c>
    </row>
    <row r="208" spans="1:6" x14ac:dyDescent="0.3">
      <c r="A208" s="46" t="s">
        <v>410</v>
      </c>
      <c r="B208" s="47" t="s">
        <v>411</v>
      </c>
      <c r="C208" s="48">
        <v>50</v>
      </c>
      <c r="D208" s="56"/>
      <c r="E208" s="49">
        <f t="shared" si="2"/>
        <v>0</v>
      </c>
      <c r="F208" s="50">
        <v>0.74</v>
      </c>
    </row>
    <row r="209" spans="1:6" x14ac:dyDescent="0.3">
      <c r="A209" s="46" t="s">
        <v>412</v>
      </c>
      <c r="B209" s="47" t="s">
        <v>413</v>
      </c>
      <c r="C209" s="48">
        <v>25</v>
      </c>
      <c r="D209" s="56"/>
      <c r="E209" s="49">
        <f t="shared" si="2"/>
        <v>0</v>
      </c>
      <c r="F209" s="50">
        <v>1.07</v>
      </c>
    </row>
    <row r="210" spans="1:6" x14ac:dyDescent="0.3">
      <c r="A210" s="46" t="s">
        <v>414</v>
      </c>
      <c r="B210" s="47" t="s">
        <v>415</v>
      </c>
      <c r="C210" s="48">
        <v>25</v>
      </c>
      <c r="D210" s="56"/>
      <c r="E210" s="49">
        <f t="shared" si="2"/>
        <v>0</v>
      </c>
      <c r="F210" s="50">
        <v>0.85</v>
      </c>
    </row>
    <row r="211" spans="1:6" x14ac:dyDescent="0.3">
      <c r="A211" s="46" t="s">
        <v>416</v>
      </c>
      <c r="B211" s="47" t="s">
        <v>417</v>
      </c>
      <c r="C211" s="48">
        <v>15</v>
      </c>
      <c r="D211" s="56"/>
      <c r="E211" s="49">
        <f t="shared" si="2"/>
        <v>0</v>
      </c>
      <c r="F211" s="50">
        <v>1.45</v>
      </c>
    </row>
    <row r="212" spans="1:6" x14ac:dyDescent="0.3">
      <c r="A212" s="46" t="s">
        <v>418</v>
      </c>
      <c r="B212" s="47" t="s">
        <v>419</v>
      </c>
      <c r="C212" s="48">
        <v>15</v>
      </c>
      <c r="D212" s="56"/>
      <c r="E212" s="49">
        <f t="shared" si="2"/>
        <v>0</v>
      </c>
      <c r="F212" s="50">
        <v>1.45</v>
      </c>
    </row>
    <row r="213" spans="1:6" x14ac:dyDescent="0.3">
      <c r="A213" s="46" t="s">
        <v>420</v>
      </c>
      <c r="B213" s="47" t="s">
        <v>421</v>
      </c>
      <c r="C213" s="48">
        <v>8</v>
      </c>
      <c r="D213" s="56"/>
      <c r="E213" s="49">
        <f t="shared" ref="E213:E276" si="3">C213*D213</f>
        <v>0</v>
      </c>
      <c r="F213" s="50">
        <v>0.46</v>
      </c>
    </row>
    <row r="214" spans="1:6" x14ac:dyDescent="0.3">
      <c r="A214" s="46" t="s">
        <v>422</v>
      </c>
      <c r="B214" s="47" t="s">
        <v>423</v>
      </c>
      <c r="C214" s="48">
        <v>8</v>
      </c>
      <c r="D214" s="56"/>
      <c r="E214" s="49">
        <f t="shared" si="3"/>
        <v>0</v>
      </c>
      <c r="F214" s="50">
        <v>0.65</v>
      </c>
    </row>
    <row r="215" spans="1:6" x14ac:dyDescent="0.3">
      <c r="A215" s="46" t="s">
        <v>424</v>
      </c>
      <c r="B215" s="47" t="s">
        <v>425</v>
      </c>
      <c r="C215" s="48">
        <v>15</v>
      </c>
      <c r="D215" s="56"/>
      <c r="E215" s="49">
        <f t="shared" si="3"/>
        <v>0</v>
      </c>
      <c r="F215" s="50">
        <v>5.58</v>
      </c>
    </row>
    <row r="216" spans="1:6" x14ac:dyDescent="0.3">
      <c r="A216" s="46" t="s">
        <v>426</v>
      </c>
      <c r="B216" s="47" t="s">
        <v>427</v>
      </c>
      <c r="C216" s="48">
        <v>100</v>
      </c>
      <c r="D216" s="56"/>
      <c r="E216" s="49">
        <f t="shared" si="3"/>
        <v>0</v>
      </c>
      <c r="F216" s="50">
        <v>2.5</v>
      </c>
    </row>
    <row r="217" spans="1:6" x14ac:dyDescent="0.3">
      <c r="A217" s="46" t="s">
        <v>428</v>
      </c>
      <c r="B217" s="47" t="s">
        <v>429</v>
      </c>
      <c r="C217" s="48">
        <v>200</v>
      </c>
      <c r="D217" s="56"/>
      <c r="E217" s="49">
        <f t="shared" si="3"/>
        <v>0</v>
      </c>
      <c r="F217" s="50">
        <v>0.38</v>
      </c>
    </row>
    <row r="218" spans="1:6" x14ac:dyDescent="0.3">
      <c r="A218" s="46" t="s">
        <v>430</v>
      </c>
      <c r="B218" s="47" t="s">
        <v>431</v>
      </c>
      <c r="C218" s="48">
        <v>275</v>
      </c>
      <c r="D218" s="56"/>
      <c r="E218" s="49">
        <f t="shared" si="3"/>
        <v>0</v>
      </c>
      <c r="F218" s="50">
        <v>2.56</v>
      </c>
    </row>
    <row r="219" spans="1:6" x14ac:dyDescent="0.3">
      <c r="A219" s="46" t="s">
        <v>432</v>
      </c>
      <c r="B219" s="47" t="s">
        <v>433</v>
      </c>
      <c r="C219" s="48">
        <v>75</v>
      </c>
      <c r="D219" s="56"/>
      <c r="E219" s="49">
        <f t="shared" si="3"/>
        <v>0</v>
      </c>
      <c r="F219" s="50">
        <v>8.49</v>
      </c>
    </row>
    <row r="220" spans="1:6" x14ac:dyDescent="0.3">
      <c r="A220" s="46" t="s">
        <v>434</v>
      </c>
      <c r="B220" s="47" t="s">
        <v>435</v>
      </c>
      <c r="C220" s="48">
        <v>15</v>
      </c>
      <c r="D220" s="56"/>
      <c r="E220" s="49">
        <f t="shared" si="3"/>
        <v>0</v>
      </c>
      <c r="F220" s="50">
        <v>5.82</v>
      </c>
    </row>
    <row r="221" spans="1:6" x14ac:dyDescent="0.3">
      <c r="A221" s="46" t="s">
        <v>436</v>
      </c>
      <c r="B221" s="47" t="s">
        <v>437</v>
      </c>
      <c r="C221" s="48">
        <v>15</v>
      </c>
      <c r="D221" s="56"/>
      <c r="E221" s="49">
        <f t="shared" si="3"/>
        <v>0</v>
      </c>
      <c r="F221" s="50">
        <v>6.84</v>
      </c>
    </row>
    <row r="222" spans="1:6" x14ac:dyDescent="0.3">
      <c r="A222" s="46" t="s">
        <v>438</v>
      </c>
      <c r="B222" s="47" t="s">
        <v>439</v>
      </c>
      <c r="C222" s="48">
        <v>1800</v>
      </c>
      <c r="D222" s="56"/>
      <c r="E222" s="49">
        <f t="shared" si="3"/>
        <v>0</v>
      </c>
      <c r="F222" s="50">
        <v>0.74</v>
      </c>
    </row>
    <row r="223" spans="1:6" x14ac:dyDescent="0.3">
      <c r="A223" s="46" t="s">
        <v>440</v>
      </c>
      <c r="B223" s="47" t="s">
        <v>441</v>
      </c>
      <c r="C223" s="48">
        <v>100</v>
      </c>
      <c r="D223" s="56"/>
      <c r="E223" s="49">
        <f t="shared" si="3"/>
        <v>0</v>
      </c>
      <c r="F223" s="50">
        <v>0.63</v>
      </c>
    </row>
    <row r="224" spans="1:6" x14ac:dyDescent="0.3">
      <c r="A224" s="46" t="s">
        <v>442</v>
      </c>
      <c r="B224" s="47" t="s">
        <v>443</v>
      </c>
      <c r="C224" s="48">
        <v>50</v>
      </c>
      <c r="D224" s="56"/>
      <c r="E224" s="49">
        <f t="shared" si="3"/>
        <v>0</v>
      </c>
      <c r="F224" s="50">
        <v>0.63</v>
      </c>
    </row>
    <row r="225" spans="1:6" x14ac:dyDescent="0.3">
      <c r="A225" s="46" t="s">
        <v>444</v>
      </c>
      <c r="B225" s="47" t="s">
        <v>445</v>
      </c>
      <c r="C225" s="48">
        <v>150</v>
      </c>
      <c r="D225" s="56"/>
      <c r="E225" s="49">
        <f t="shared" si="3"/>
        <v>0</v>
      </c>
      <c r="F225" s="50">
        <v>0.68</v>
      </c>
    </row>
    <row r="226" spans="1:6" x14ac:dyDescent="0.3">
      <c r="A226" s="46" t="s">
        <v>446</v>
      </c>
      <c r="B226" s="47" t="s">
        <v>447</v>
      </c>
      <c r="C226" s="48">
        <v>15</v>
      </c>
      <c r="D226" s="56"/>
      <c r="E226" s="49">
        <f t="shared" si="3"/>
        <v>0</v>
      </c>
      <c r="F226" s="50">
        <v>0.63</v>
      </c>
    </row>
    <row r="227" spans="1:6" x14ac:dyDescent="0.3">
      <c r="A227" s="46" t="s">
        <v>448</v>
      </c>
      <c r="B227" s="47" t="s">
        <v>449</v>
      </c>
      <c r="C227" s="48">
        <v>20</v>
      </c>
      <c r="D227" s="56"/>
      <c r="E227" s="49">
        <f t="shared" si="3"/>
        <v>0</v>
      </c>
      <c r="F227" s="50">
        <v>0.98</v>
      </c>
    </row>
    <row r="228" spans="1:6" x14ac:dyDescent="0.3">
      <c r="A228" s="46" t="s">
        <v>450</v>
      </c>
      <c r="B228" s="47" t="s">
        <v>451</v>
      </c>
      <c r="C228" s="48">
        <v>50</v>
      </c>
      <c r="D228" s="56"/>
      <c r="E228" s="49">
        <f t="shared" si="3"/>
        <v>0</v>
      </c>
      <c r="F228" s="50">
        <v>5.38</v>
      </c>
    </row>
    <row r="229" spans="1:6" x14ac:dyDescent="0.3">
      <c r="A229" s="46" t="s">
        <v>452</v>
      </c>
      <c r="B229" s="47" t="s">
        <v>453</v>
      </c>
      <c r="C229" s="48">
        <v>175</v>
      </c>
      <c r="D229" s="56"/>
      <c r="E229" s="49">
        <f t="shared" si="3"/>
        <v>0</v>
      </c>
      <c r="F229" s="50">
        <v>9.2899999999999991</v>
      </c>
    </row>
    <row r="230" spans="1:6" x14ac:dyDescent="0.3">
      <c r="A230" s="46" t="s">
        <v>454</v>
      </c>
      <c r="B230" s="47" t="s">
        <v>455</v>
      </c>
      <c r="C230" s="48">
        <v>50</v>
      </c>
      <c r="D230" s="56"/>
      <c r="E230" s="49">
        <f t="shared" si="3"/>
        <v>0</v>
      </c>
      <c r="F230" s="50">
        <v>0.84</v>
      </c>
    </row>
    <row r="231" spans="1:6" x14ac:dyDescent="0.3">
      <c r="A231" s="46" t="s">
        <v>456</v>
      </c>
      <c r="B231" s="47" t="s">
        <v>457</v>
      </c>
      <c r="C231" s="48">
        <v>25</v>
      </c>
      <c r="D231" s="56"/>
      <c r="E231" s="49">
        <f t="shared" si="3"/>
        <v>0</v>
      </c>
      <c r="F231" s="50">
        <v>0.84</v>
      </c>
    </row>
    <row r="232" spans="1:6" x14ac:dyDescent="0.3">
      <c r="A232" s="46" t="s">
        <v>458</v>
      </c>
      <c r="B232" s="47" t="s">
        <v>459</v>
      </c>
      <c r="C232" s="48">
        <v>7</v>
      </c>
      <c r="D232" s="56"/>
      <c r="E232" s="49">
        <f t="shared" si="3"/>
        <v>0</v>
      </c>
      <c r="F232" s="50">
        <v>21.7</v>
      </c>
    </row>
    <row r="233" spans="1:6" x14ac:dyDescent="0.3">
      <c r="A233" s="46" t="s">
        <v>460</v>
      </c>
      <c r="B233" s="47" t="s">
        <v>461</v>
      </c>
      <c r="C233" s="48">
        <v>200</v>
      </c>
      <c r="D233" s="56"/>
      <c r="E233" s="49">
        <f t="shared" si="3"/>
        <v>0</v>
      </c>
      <c r="F233" s="50">
        <v>3.42</v>
      </c>
    </row>
    <row r="234" spans="1:6" x14ac:dyDescent="0.3">
      <c r="A234" s="46" t="s">
        <v>462</v>
      </c>
      <c r="B234" s="47" t="s">
        <v>463</v>
      </c>
      <c r="C234" s="48">
        <v>300</v>
      </c>
      <c r="D234" s="56"/>
      <c r="E234" s="49">
        <f t="shared" si="3"/>
        <v>0</v>
      </c>
      <c r="F234" s="50">
        <v>1.59</v>
      </c>
    </row>
    <row r="235" spans="1:6" x14ac:dyDescent="0.3">
      <c r="A235" s="46" t="s">
        <v>464</v>
      </c>
      <c r="B235" s="47" t="s">
        <v>465</v>
      </c>
      <c r="C235" s="48">
        <v>500</v>
      </c>
      <c r="D235" s="56"/>
      <c r="E235" s="49">
        <f t="shared" si="3"/>
        <v>0</v>
      </c>
      <c r="F235" s="50">
        <v>2.54</v>
      </c>
    </row>
    <row r="236" spans="1:6" x14ac:dyDescent="0.3">
      <c r="A236" s="46" t="s">
        <v>466</v>
      </c>
      <c r="B236" s="47" t="s">
        <v>467</v>
      </c>
      <c r="C236" s="48">
        <v>150</v>
      </c>
      <c r="D236" s="56"/>
      <c r="E236" s="49">
        <f t="shared" si="3"/>
        <v>0</v>
      </c>
      <c r="F236" s="50">
        <v>5.45</v>
      </c>
    </row>
    <row r="237" spans="1:6" x14ac:dyDescent="0.3">
      <c r="A237" s="46" t="s">
        <v>468</v>
      </c>
      <c r="B237" s="47" t="s">
        <v>469</v>
      </c>
      <c r="C237" s="48">
        <v>25</v>
      </c>
      <c r="D237" s="56"/>
      <c r="E237" s="49">
        <f t="shared" si="3"/>
        <v>0</v>
      </c>
      <c r="F237" s="50">
        <v>1.72</v>
      </c>
    </row>
    <row r="238" spans="1:6" ht="27.6" x14ac:dyDescent="0.3">
      <c r="A238" s="46" t="s">
        <v>470</v>
      </c>
      <c r="B238" s="47" t="s">
        <v>471</v>
      </c>
      <c r="C238" s="48">
        <v>125</v>
      </c>
      <c r="D238" s="56"/>
      <c r="E238" s="49">
        <f t="shared" si="3"/>
        <v>0</v>
      </c>
      <c r="F238" s="50">
        <v>3.52</v>
      </c>
    </row>
    <row r="239" spans="1:6" ht="27.6" x14ac:dyDescent="0.3">
      <c r="A239" s="46" t="s">
        <v>472</v>
      </c>
      <c r="B239" s="47" t="s">
        <v>473</v>
      </c>
      <c r="C239" s="48">
        <v>15</v>
      </c>
      <c r="D239" s="56"/>
      <c r="E239" s="49">
        <f t="shared" si="3"/>
        <v>0</v>
      </c>
      <c r="F239" s="50">
        <v>5.65</v>
      </c>
    </row>
    <row r="240" spans="1:6" ht="27.6" x14ac:dyDescent="0.3">
      <c r="A240" s="46" t="s">
        <v>474</v>
      </c>
      <c r="B240" s="47" t="s">
        <v>475</v>
      </c>
      <c r="C240" s="48">
        <v>15</v>
      </c>
      <c r="D240" s="56"/>
      <c r="E240" s="49">
        <f t="shared" si="3"/>
        <v>0</v>
      </c>
      <c r="F240" s="50">
        <v>5.65</v>
      </c>
    </row>
    <row r="241" spans="1:6" x14ac:dyDescent="0.3">
      <c r="A241" s="46" t="s">
        <v>476</v>
      </c>
      <c r="B241" s="47" t="s">
        <v>477</v>
      </c>
      <c r="C241" s="48">
        <v>15</v>
      </c>
      <c r="D241" s="56"/>
      <c r="E241" s="49">
        <f t="shared" si="3"/>
        <v>0</v>
      </c>
      <c r="F241" s="50">
        <v>11.3</v>
      </c>
    </row>
    <row r="242" spans="1:6" x14ac:dyDescent="0.3">
      <c r="A242" s="46" t="s">
        <v>478</v>
      </c>
      <c r="B242" s="47" t="s">
        <v>479</v>
      </c>
      <c r="C242" s="48">
        <v>35</v>
      </c>
      <c r="D242" s="56"/>
      <c r="E242" s="49">
        <f t="shared" si="3"/>
        <v>0</v>
      </c>
      <c r="F242" s="50">
        <v>8.6</v>
      </c>
    </row>
    <row r="243" spans="1:6" x14ac:dyDescent="0.3">
      <c r="A243" s="46" t="s">
        <v>480</v>
      </c>
      <c r="B243" s="47" t="s">
        <v>481</v>
      </c>
      <c r="C243" s="48">
        <v>150</v>
      </c>
      <c r="D243" s="56"/>
      <c r="E243" s="49">
        <f t="shared" si="3"/>
        <v>0</v>
      </c>
      <c r="F243" s="50">
        <v>0.45</v>
      </c>
    </row>
    <row r="244" spans="1:6" x14ac:dyDescent="0.3">
      <c r="A244" s="46" t="s">
        <v>482</v>
      </c>
      <c r="B244" s="47" t="s">
        <v>483</v>
      </c>
      <c r="C244" s="48">
        <v>100</v>
      </c>
      <c r="D244" s="56"/>
      <c r="E244" s="49">
        <f t="shared" si="3"/>
        <v>0</v>
      </c>
      <c r="F244" s="50">
        <v>0.26</v>
      </c>
    </row>
    <row r="245" spans="1:6" x14ac:dyDescent="0.3">
      <c r="A245" s="46" t="s">
        <v>484</v>
      </c>
      <c r="B245" s="47" t="s">
        <v>485</v>
      </c>
      <c r="C245" s="48">
        <v>50</v>
      </c>
      <c r="D245" s="56"/>
      <c r="E245" s="49">
        <f t="shared" si="3"/>
        <v>0</v>
      </c>
      <c r="F245" s="50">
        <v>0.42</v>
      </c>
    </row>
    <row r="246" spans="1:6" x14ac:dyDescent="0.3">
      <c r="A246" s="46" t="s">
        <v>486</v>
      </c>
      <c r="B246" s="47" t="s">
        <v>487</v>
      </c>
      <c r="C246" s="48">
        <v>25</v>
      </c>
      <c r="D246" s="56"/>
      <c r="E246" s="49">
        <f t="shared" si="3"/>
        <v>0</v>
      </c>
      <c r="F246" s="50">
        <v>0.66</v>
      </c>
    </row>
    <row r="247" spans="1:6" x14ac:dyDescent="0.3">
      <c r="A247" s="46" t="s">
        <v>488</v>
      </c>
      <c r="B247" s="47" t="s">
        <v>489</v>
      </c>
      <c r="C247" s="48">
        <v>25</v>
      </c>
      <c r="D247" s="56"/>
      <c r="E247" s="49">
        <f t="shared" si="3"/>
        <v>0</v>
      </c>
      <c r="F247" s="50">
        <v>3.25</v>
      </c>
    </row>
    <row r="248" spans="1:6" ht="27.6" x14ac:dyDescent="0.3">
      <c r="A248" s="46" t="s">
        <v>490</v>
      </c>
      <c r="B248" s="47" t="s">
        <v>491</v>
      </c>
      <c r="C248" s="48">
        <v>10</v>
      </c>
      <c r="D248" s="56"/>
      <c r="E248" s="49">
        <f t="shared" si="3"/>
        <v>0</v>
      </c>
      <c r="F248" s="50">
        <v>6.95</v>
      </c>
    </row>
    <row r="249" spans="1:6" x14ac:dyDescent="0.3">
      <c r="A249" s="46" t="s">
        <v>492</v>
      </c>
      <c r="B249" s="47" t="s">
        <v>493</v>
      </c>
      <c r="C249" s="48">
        <v>150</v>
      </c>
      <c r="D249" s="56"/>
      <c r="E249" s="49">
        <f t="shared" si="3"/>
        <v>0</v>
      </c>
      <c r="F249" s="50">
        <v>14.2</v>
      </c>
    </row>
    <row r="250" spans="1:6" x14ac:dyDescent="0.3">
      <c r="A250" s="46" t="s">
        <v>494</v>
      </c>
      <c r="B250" s="47" t="s">
        <v>495</v>
      </c>
      <c r="C250" s="48">
        <v>10</v>
      </c>
      <c r="D250" s="56"/>
      <c r="E250" s="49">
        <f t="shared" si="3"/>
        <v>0</v>
      </c>
      <c r="F250" s="50">
        <v>21.25</v>
      </c>
    </row>
    <row r="251" spans="1:6" x14ac:dyDescent="0.3">
      <c r="A251" s="46" t="s">
        <v>496</v>
      </c>
      <c r="B251" s="47" t="s">
        <v>497</v>
      </c>
      <c r="C251" s="48">
        <v>20</v>
      </c>
      <c r="D251" s="56"/>
      <c r="E251" s="49">
        <f t="shared" si="3"/>
        <v>0</v>
      </c>
      <c r="F251" s="50">
        <v>5.75</v>
      </c>
    </row>
    <row r="252" spans="1:6" x14ac:dyDescent="0.3">
      <c r="A252" s="46" t="s">
        <v>498</v>
      </c>
      <c r="B252" s="47" t="s">
        <v>499</v>
      </c>
      <c r="C252" s="48">
        <v>5</v>
      </c>
      <c r="D252" s="56"/>
      <c r="E252" s="49">
        <f t="shared" si="3"/>
        <v>0</v>
      </c>
      <c r="F252" s="50">
        <v>16.350000000000001</v>
      </c>
    </row>
    <row r="253" spans="1:6" x14ac:dyDescent="0.3">
      <c r="A253" s="46" t="s">
        <v>500</v>
      </c>
      <c r="B253" s="47" t="s">
        <v>501</v>
      </c>
      <c r="C253" s="48">
        <v>250</v>
      </c>
      <c r="D253" s="56"/>
      <c r="E253" s="49">
        <f t="shared" si="3"/>
        <v>0</v>
      </c>
      <c r="F253" s="50">
        <v>1.4</v>
      </c>
    </row>
    <row r="254" spans="1:6" x14ac:dyDescent="0.3">
      <c r="A254" s="46" t="s">
        <v>502</v>
      </c>
      <c r="B254" s="47" t="s">
        <v>503</v>
      </c>
      <c r="C254" s="48">
        <v>25</v>
      </c>
      <c r="D254" s="56"/>
      <c r="E254" s="49">
        <f t="shared" si="3"/>
        <v>0</v>
      </c>
      <c r="F254" s="50">
        <v>0.98</v>
      </c>
    </row>
    <row r="255" spans="1:6" x14ac:dyDescent="0.3">
      <c r="A255" s="32" t="s">
        <v>504</v>
      </c>
      <c r="B255" s="38"/>
      <c r="C255" s="38"/>
      <c r="D255" s="38"/>
      <c r="E255" s="34"/>
      <c r="F255" s="36"/>
    </row>
    <row r="256" spans="1:6" x14ac:dyDescent="0.3">
      <c r="A256" s="46" t="s">
        <v>505</v>
      </c>
      <c r="B256" s="47" t="s">
        <v>506</v>
      </c>
      <c r="C256" s="48">
        <v>3</v>
      </c>
      <c r="D256" s="56"/>
      <c r="E256" s="49">
        <f t="shared" si="3"/>
        <v>0</v>
      </c>
      <c r="F256" s="50">
        <v>1.57</v>
      </c>
    </row>
    <row r="257" spans="1:6" x14ac:dyDescent="0.3">
      <c r="A257" s="46" t="s">
        <v>507</v>
      </c>
      <c r="B257" s="47" t="s">
        <v>508</v>
      </c>
      <c r="C257" s="48">
        <v>30</v>
      </c>
      <c r="D257" s="56"/>
      <c r="E257" s="49">
        <f t="shared" si="3"/>
        <v>0</v>
      </c>
      <c r="F257" s="50">
        <v>1.25</v>
      </c>
    </row>
    <row r="258" spans="1:6" x14ac:dyDescent="0.3">
      <c r="A258" s="46" t="s">
        <v>509</v>
      </c>
      <c r="B258" s="47" t="s">
        <v>510</v>
      </c>
      <c r="C258" s="48">
        <v>50</v>
      </c>
      <c r="D258" s="56"/>
      <c r="E258" s="49">
        <f t="shared" si="3"/>
        <v>0</v>
      </c>
      <c r="F258" s="50">
        <v>5</v>
      </c>
    </row>
    <row r="259" spans="1:6" x14ac:dyDescent="0.3">
      <c r="A259" s="32" t="s">
        <v>511</v>
      </c>
      <c r="B259" s="39"/>
      <c r="C259" s="38"/>
      <c r="D259" s="38"/>
      <c r="E259" s="34"/>
      <c r="F259" s="36"/>
    </row>
    <row r="260" spans="1:6" ht="27.6" x14ac:dyDescent="0.3">
      <c r="A260" s="46" t="s">
        <v>512</v>
      </c>
      <c r="B260" s="47" t="s">
        <v>513</v>
      </c>
      <c r="C260" s="48">
        <v>3100</v>
      </c>
      <c r="D260" s="56"/>
      <c r="E260" s="49">
        <f t="shared" si="3"/>
        <v>0</v>
      </c>
      <c r="F260" s="50">
        <v>1.8</v>
      </c>
    </row>
    <row r="261" spans="1:6" ht="41.4" x14ac:dyDescent="0.3">
      <c r="A261" s="52" t="s">
        <v>514</v>
      </c>
      <c r="B261" s="47" t="s">
        <v>515</v>
      </c>
      <c r="C261" s="48">
        <v>100</v>
      </c>
      <c r="D261" s="56"/>
      <c r="E261" s="49">
        <f t="shared" si="3"/>
        <v>0</v>
      </c>
      <c r="F261" s="53">
        <v>4.0999999999999996</v>
      </c>
    </row>
    <row r="262" spans="1:6" x14ac:dyDescent="0.3">
      <c r="A262" s="46" t="s">
        <v>516</v>
      </c>
      <c r="B262" s="47" t="s">
        <v>517</v>
      </c>
      <c r="C262" s="48">
        <v>3500</v>
      </c>
      <c r="D262" s="56"/>
      <c r="E262" s="49">
        <f t="shared" si="3"/>
        <v>0</v>
      </c>
      <c r="F262" s="50">
        <v>0.15</v>
      </c>
    </row>
    <row r="263" spans="1:6" x14ac:dyDescent="0.3">
      <c r="A263" s="46" t="s">
        <v>518</v>
      </c>
      <c r="B263" s="47" t="s">
        <v>519</v>
      </c>
      <c r="C263" s="48">
        <v>2000</v>
      </c>
      <c r="D263" s="56"/>
      <c r="E263" s="49">
        <f t="shared" si="3"/>
        <v>0</v>
      </c>
      <c r="F263" s="50">
        <v>0.95</v>
      </c>
    </row>
    <row r="264" spans="1:6" x14ac:dyDescent="0.3">
      <c r="A264" s="52" t="s">
        <v>520</v>
      </c>
      <c r="B264" s="47" t="s">
        <v>521</v>
      </c>
      <c r="C264" s="48">
        <v>100</v>
      </c>
      <c r="D264" s="56"/>
      <c r="E264" s="49">
        <f t="shared" si="3"/>
        <v>0</v>
      </c>
      <c r="F264" s="53">
        <v>2</v>
      </c>
    </row>
    <row r="265" spans="1:6" x14ac:dyDescent="0.3">
      <c r="A265" s="52" t="s">
        <v>522</v>
      </c>
      <c r="B265" s="47" t="s">
        <v>523</v>
      </c>
      <c r="C265" s="48">
        <v>100</v>
      </c>
      <c r="D265" s="56"/>
      <c r="E265" s="49">
        <f t="shared" si="3"/>
        <v>0</v>
      </c>
      <c r="F265" s="53">
        <v>2.5</v>
      </c>
    </row>
    <row r="266" spans="1:6" x14ac:dyDescent="0.3">
      <c r="A266" s="32" t="s">
        <v>524</v>
      </c>
      <c r="B266" s="38"/>
      <c r="C266" s="38"/>
      <c r="D266" s="38"/>
      <c r="E266" s="34"/>
      <c r="F266" s="36"/>
    </row>
    <row r="267" spans="1:6" ht="27.6" x14ac:dyDescent="0.3">
      <c r="A267" s="46" t="s">
        <v>525</v>
      </c>
      <c r="B267" s="47" t="s">
        <v>526</v>
      </c>
      <c r="C267" s="48">
        <v>750</v>
      </c>
      <c r="D267" s="56"/>
      <c r="E267" s="49">
        <f t="shared" si="3"/>
        <v>0</v>
      </c>
      <c r="F267" s="50">
        <v>2.75</v>
      </c>
    </row>
    <row r="268" spans="1:6" x14ac:dyDescent="0.3">
      <c r="A268" s="46" t="s">
        <v>527</v>
      </c>
      <c r="B268" s="47" t="s">
        <v>528</v>
      </c>
      <c r="C268" s="48">
        <v>500</v>
      </c>
      <c r="D268" s="56"/>
      <c r="E268" s="49">
        <f t="shared" si="3"/>
        <v>0</v>
      </c>
      <c r="F268" s="50">
        <v>0.46</v>
      </c>
    </row>
    <row r="269" spans="1:6" x14ac:dyDescent="0.3">
      <c r="A269" s="46" t="s">
        <v>529</v>
      </c>
      <c r="B269" s="47" t="s">
        <v>530</v>
      </c>
      <c r="C269" s="48">
        <v>250</v>
      </c>
      <c r="D269" s="56"/>
      <c r="E269" s="49">
        <f t="shared" si="3"/>
        <v>0</v>
      </c>
      <c r="F269" s="50">
        <v>0.59</v>
      </c>
    </row>
    <row r="270" spans="1:6" x14ac:dyDescent="0.3">
      <c r="A270" s="32" t="s">
        <v>531</v>
      </c>
      <c r="B270" s="38"/>
      <c r="C270" s="38"/>
      <c r="D270" s="38"/>
      <c r="E270" s="34"/>
      <c r="F270" s="36"/>
    </row>
    <row r="271" spans="1:6" x14ac:dyDescent="0.3">
      <c r="A271" s="46" t="s">
        <v>532</v>
      </c>
      <c r="B271" s="47" t="s">
        <v>533</v>
      </c>
      <c r="C271" s="48">
        <v>30</v>
      </c>
      <c r="D271" s="56"/>
      <c r="E271" s="49">
        <f t="shared" si="3"/>
        <v>0</v>
      </c>
      <c r="F271" s="50">
        <v>8.25</v>
      </c>
    </row>
    <row r="272" spans="1:6" x14ac:dyDescent="0.3">
      <c r="A272" s="52" t="s">
        <v>534</v>
      </c>
      <c r="B272" s="47" t="s">
        <v>535</v>
      </c>
      <c r="C272" s="48">
        <v>10</v>
      </c>
      <c r="D272" s="56"/>
      <c r="E272" s="49">
        <f t="shared" si="3"/>
        <v>0</v>
      </c>
      <c r="F272" s="53">
        <v>15</v>
      </c>
    </row>
    <row r="273" spans="1:6" x14ac:dyDescent="0.3">
      <c r="A273" s="52" t="s">
        <v>536</v>
      </c>
      <c r="B273" s="47" t="s">
        <v>537</v>
      </c>
      <c r="C273" s="48">
        <v>10</v>
      </c>
      <c r="D273" s="56"/>
      <c r="E273" s="49">
        <f t="shared" si="3"/>
        <v>0</v>
      </c>
      <c r="F273" s="53">
        <v>14.5</v>
      </c>
    </row>
    <row r="274" spans="1:6" x14ac:dyDescent="0.3">
      <c r="A274" s="46" t="s">
        <v>538</v>
      </c>
      <c r="B274" s="47" t="s">
        <v>539</v>
      </c>
      <c r="C274" s="48">
        <v>50</v>
      </c>
      <c r="D274" s="56"/>
      <c r="E274" s="49">
        <f t="shared" si="3"/>
        <v>0</v>
      </c>
      <c r="F274" s="50">
        <v>1.52</v>
      </c>
    </row>
    <row r="275" spans="1:6" x14ac:dyDescent="0.3">
      <c r="A275" s="46" t="s">
        <v>540</v>
      </c>
      <c r="B275" s="47" t="s">
        <v>541</v>
      </c>
      <c r="C275" s="48">
        <v>25</v>
      </c>
      <c r="D275" s="56"/>
      <c r="E275" s="49">
        <f t="shared" si="3"/>
        <v>0</v>
      </c>
      <c r="F275" s="50">
        <v>1.52</v>
      </c>
    </row>
    <row r="276" spans="1:6" x14ac:dyDescent="0.3">
      <c r="A276" s="46" t="s">
        <v>542</v>
      </c>
      <c r="B276" s="47" t="s">
        <v>543</v>
      </c>
      <c r="C276" s="48">
        <v>25</v>
      </c>
      <c r="D276" s="56"/>
      <c r="E276" s="49">
        <f t="shared" si="3"/>
        <v>0</v>
      </c>
      <c r="F276" s="50">
        <v>1.52</v>
      </c>
    </row>
    <row r="277" spans="1:6" x14ac:dyDescent="0.3">
      <c r="A277" s="46" t="s">
        <v>544</v>
      </c>
      <c r="B277" s="47" t="s">
        <v>545</v>
      </c>
      <c r="C277" s="48">
        <v>10</v>
      </c>
      <c r="D277" s="56"/>
      <c r="E277" s="49">
        <f t="shared" ref="E277:E307" si="4">C277*D277</f>
        <v>0</v>
      </c>
      <c r="F277" s="50">
        <v>0.75</v>
      </c>
    </row>
    <row r="278" spans="1:6" x14ac:dyDescent="0.3">
      <c r="A278" s="46" t="s">
        <v>546</v>
      </c>
      <c r="B278" s="47" t="s">
        <v>547</v>
      </c>
      <c r="C278" s="48">
        <v>10</v>
      </c>
      <c r="D278" s="56"/>
      <c r="E278" s="49">
        <f t="shared" si="4"/>
        <v>0</v>
      </c>
      <c r="F278" s="50">
        <v>0.75</v>
      </c>
    </row>
    <row r="279" spans="1:6" x14ac:dyDescent="0.3">
      <c r="A279" s="46" t="s">
        <v>548</v>
      </c>
      <c r="B279" s="47" t="s">
        <v>549</v>
      </c>
      <c r="C279" s="48">
        <v>10</v>
      </c>
      <c r="D279" s="56"/>
      <c r="E279" s="49">
        <f t="shared" si="4"/>
        <v>0</v>
      </c>
      <c r="F279" s="50">
        <v>0.75</v>
      </c>
    </row>
    <row r="280" spans="1:6" x14ac:dyDescent="0.3">
      <c r="A280" s="32" t="s">
        <v>550</v>
      </c>
      <c r="B280" s="38"/>
      <c r="C280" s="34"/>
      <c r="D280" s="34"/>
      <c r="E280" s="34"/>
      <c r="F280" s="36"/>
    </row>
    <row r="281" spans="1:6" ht="27.6" x14ac:dyDescent="0.3">
      <c r="A281" s="46" t="s">
        <v>551</v>
      </c>
      <c r="B281" s="47" t="s">
        <v>552</v>
      </c>
      <c r="C281" s="48">
        <v>35</v>
      </c>
      <c r="D281" s="56"/>
      <c r="E281" s="49">
        <f t="shared" si="4"/>
        <v>0</v>
      </c>
      <c r="F281" s="50">
        <v>0.85</v>
      </c>
    </row>
    <row r="282" spans="1:6" ht="27.6" x14ac:dyDescent="0.3">
      <c r="A282" s="46" t="s">
        <v>553</v>
      </c>
      <c r="B282" s="47" t="s">
        <v>554</v>
      </c>
      <c r="C282" s="48">
        <v>25</v>
      </c>
      <c r="D282" s="56"/>
      <c r="E282" s="49">
        <f t="shared" si="4"/>
        <v>0</v>
      </c>
      <c r="F282" s="50">
        <v>0.95</v>
      </c>
    </row>
    <row r="283" spans="1:6" ht="27.6" x14ac:dyDescent="0.3">
      <c r="A283" s="46" t="s">
        <v>555</v>
      </c>
      <c r="B283" s="47" t="s">
        <v>556</v>
      </c>
      <c r="C283" s="48">
        <v>25</v>
      </c>
      <c r="D283" s="56"/>
      <c r="E283" s="49">
        <f t="shared" si="4"/>
        <v>0</v>
      </c>
      <c r="F283" s="50">
        <v>14.35</v>
      </c>
    </row>
    <row r="284" spans="1:6" x14ac:dyDescent="0.3">
      <c r="A284" s="46" t="s">
        <v>557</v>
      </c>
      <c r="B284" s="47" t="s">
        <v>558</v>
      </c>
      <c r="C284" s="48">
        <v>10</v>
      </c>
      <c r="D284" s="56"/>
      <c r="E284" s="49">
        <f t="shared" si="4"/>
        <v>0</v>
      </c>
      <c r="F284" s="50">
        <v>100</v>
      </c>
    </row>
    <row r="285" spans="1:6" x14ac:dyDescent="0.3">
      <c r="A285" s="46" t="s">
        <v>559</v>
      </c>
      <c r="B285" s="47" t="s">
        <v>560</v>
      </c>
      <c r="C285" s="48">
        <v>5</v>
      </c>
      <c r="D285" s="56"/>
      <c r="E285" s="49">
        <f t="shared" si="4"/>
        <v>0</v>
      </c>
      <c r="F285" s="50">
        <v>6.75</v>
      </c>
    </row>
    <row r="286" spans="1:6" ht="27.6" x14ac:dyDescent="0.3">
      <c r="A286" s="46" t="s">
        <v>561</v>
      </c>
      <c r="B286" s="47" t="s">
        <v>562</v>
      </c>
      <c r="C286" s="48">
        <v>5</v>
      </c>
      <c r="D286" s="56"/>
      <c r="E286" s="49">
        <f t="shared" si="4"/>
        <v>0</v>
      </c>
      <c r="F286" s="50">
        <v>8.25</v>
      </c>
    </row>
    <row r="287" spans="1:6" x14ac:dyDescent="0.3">
      <c r="A287" s="32" t="s">
        <v>563</v>
      </c>
      <c r="B287" s="33"/>
      <c r="C287" s="34"/>
      <c r="D287" s="34"/>
      <c r="E287" s="34"/>
      <c r="F287" s="36"/>
    </row>
    <row r="288" spans="1:6" ht="27.6" x14ac:dyDescent="0.3">
      <c r="A288" s="46" t="s">
        <v>564</v>
      </c>
      <c r="B288" s="47" t="s">
        <v>565</v>
      </c>
      <c r="C288" s="48">
        <v>15</v>
      </c>
      <c r="D288" s="56"/>
      <c r="E288" s="49">
        <f t="shared" si="4"/>
        <v>0</v>
      </c>
      <c r="F288" s="50">
        <v>42.25</v>
      </c>
    </row>
    <row r="289" spans="1:6" x14ac:dyDescent="0.3">
      <c r="A289" s="46" t="s">
        <v>566</v>
      </c>
      <c r="B289" s="47" t="s">
        <v>567</v>
      </c>
      <c r="C289" s="48">
        <v>250</v>
      </c>
      <c r="D289" s="56"/>
      <c r="E289" s="49">
        <f t="shared" si="4"/>
        <v>0</v>
      </c>
      <c r="F289" s="50">
        <v>9.5</v>
      </c>
    </row>
    <row r="290" spans="1:6" x14ac:dyDescent="0.3">
      <c r="A290" s="46" t="s">
        <v>568</v>
      </c>
      <c r="B290" s="47" t="s">
        <v>569</v>
      </c>
      <c r="C290" s="48">
        <v>250</v>
      </c>
      <c r="D290" s="56"/>
      <c r="E290" s="49">
        <f t="shared" si="4"/>
        <v>0</v>
      </c>
      <c r="F290" s="50">
        <v>10.5</v>
      </c>
    </row>
    <row r="291" spans="1:6" x14ac:dyDescent="0.3">
      <c r="A291" s="46" t="s">
        <v>570</v>
      </c>
      <c r="B291" s="47" t="s">
        <v>571</v>
      </c>
      <c r="C291" s="48">
        <v>25</v>
      </c>
      <c r="D291" s="56"/>
      <c r="E291" s="49">
        <f t="shared" si="4"/>
        <v>0</v>
      </c>
      <c r="F291" s="50">
        <v>16.100000000000001</v>
      </c>
    </row>
    <row r="292" spans="1:6" x14ac:dyDescent="0.3">
      <c r="A292" s="46" t="s">
        <v>572</v>
      </c>
      <c r="B292" s="47" t="s">
        <v>573</v>
      </c>
      <c r="C292" s="48">
        <v>25</v>
      </c>
      <c r="D292" s="56"/>
      <c r="E292" s="49">
        <f t="shared" si="4"/>
        <v>0</v>
      </c>
      <c r="F292" s="50">
        <v>21.25</v>
      </c>
    </row>
    <row r="293" spans="1:6" x14ac:dyDescent="0.3">
      <c r="A293" s="46" t="s">
        <v>574</v>
      </c>
      <c r="B293" s="47" t="s">
        <v>575</v>
      </c>
      <c r="C293" s="48">
        <v>50</v>
      </c>
      <c r="D293" s="56"/>
      <c r="E293" s="49">
        <f t="shared" si="4"/>
        <v>0</v>
      </c>
      <c r="F293" s="50">
        <v>16.75</v>
      </c>
    </row>
    <row r="294" spans="1:6" x14ac:dyDescent="0.3">
      <c r="A294" s="46" t="s">
        <v>576</v>
      </c>
      <c r="B294" s="47" t="s">
        <v>577</v>
      </c>
      <c r="C294" s="48">
        <v>25</v>
      </c>
      <c r="D294" s="56"/>
      <c r="E294" s="49">
        <f t="shared" si="4"/>
        <v>0</v>
      </c>
      <c r="F294" s="50">
        <v>1.95</v>
      </c>
    </row>
    <row r="295" spans="1:6" x14ac:dyDescent="0.3">
      <c r="A295" s="46" t="s">
        <v>578</v>
      </c>
      <c r="B295" s="47" t="s">
        <v>579</v>
      </c>
      <c r="C295" s="48">
        <v>125</v>
      </c>
      <c r="D295" s="56"/>
      <c r="E295" s="49">
        <f t="shared" si="4"/>
        <v>0</v>
      </c>
      <c r="F295" s="50">
        <v>26.15</v>
      </c>
    </row>
    <row r="296" spans="1:6" x14ac:dyDescent="0.3">
      <c r="A296" s="46" t="s">
        <v>580</v>
      </c>
      <c r="B296" s="47" t="s">
        <v>581</v>
      </c>
      <c r="C296" s="48">
        <v>100</v>
      </c>
      <c r="D296" s="56"/>
      <c r="E296" s="49">
        <f t="shared" si="4"/>
        <v>0</v>
      </c>
      <c r="F296" s="50">
        <v>26.15</v>
      </c>
    </row>
    <row r="297" spans="1:6" x14ac:dyDescent="0.3">
      <c r="A297" s="46" t="s">
        <v>582</v>
      </c>
      <c r="B297" s="47" t="s">
        <v>583</v>
      </c>
      <c r="C297" s="48">
        <v>250</v>
      </c>
      <c r="D297" s="56"/>
      <c r="E297" s="49">
        <f t="shared" si="4"/>
        <v>0</v>
      </c>
      <c r="F297" s="50">
        <v>1.95</v>
      </c>
    </row>
    <row r="298" spans="1:6" x14ac:dyDescent="0.3">
      <c r="A298" s="46" t="s">
        <v>584</v>
      </c>
      <c r="B298" s="47" t="s">
        <v>585</v>
      </c>
      <c r="C298" s="48">
        <v>25</v>
      </c>
      <c r="D298" s="56"/>
      <c r="E298" s="49">
        <f t="shared" si="4"/>
        <v>0</v>
      </c>
      <c r="F298" s="50">
        <v>2.1</v>
      </c>
    </row>
    <row r="299" spans="1:6" x14ac:dyDescent="0.3">
      <c r="A299" s="46" t="s">
        <v>586</v>
      </c>
      <c r="B299" s="47" t="s">
        <v>587</v>
      </c>
      <c r="C299" s="48">
        <v>75</v>
      </c>
      <c r="D299" s="56"/>
      <c r="E299" s="49">
        <f t="shared" si="4"/>
        <v>0</v>
      </c>
      <c r="F299" s="50">
        <v>1.25</v>
      </c>
    </row>
    <row r="300" spans="1:6" x14ac:dyDescent="0.3">
      <c r="A300" s="46" t="s">
        <v>588</v>
      </c>
      <c r="B300" s="47" t="s">
        <v>589</v>
      </c>
      <c r="C300" s="48">
        <v>25</v>
      </c>
      <c r="D300" s="56"/>
      <c r="E300" s="49">
        <f t="shared" si="4"/>
        <v>0</v>
      </c>
      <c r="F300" s="50">
        <v>1.95</v>
      </c>
    </row>
    <row r="301" spans="1:6" x14ac:dyDescent="0.3">
      <c r="A301" s="32" t="s">
        <v>590</v>
      </c>
      <c r="B301" s="38"/>
      <c r="C301" s="34"/>
      <c r="D301" s="34"/>
      <c r="E301" s="34"/>
      <c r="F301" s="36"/>
    </row>
    <row r="302" spans="1:6" x14ac:dyDescent="0.3">
      <c r="A302" s="46" t="s">
        <v>591</v>
      </c>
      <c r="B302" s="47" t="s">
        <v>592</v>
      </c>
      <c r="C302" s="48">
        <v>5</v>
      </c>
      <c r="D302" s="56"/>
      <c r="E302" s="49">
        <f t="shared" si="4"/>
        <v>0</v>
      </c>
      <c r="F302" s="50">
        <v>12.45</v>
      </c>
    </row>
    <row r="303" spans="1:6" x14ac:dyDescent="0.3">
      <c r="A303" s="46" t="s">
        <v>593</v>
      </c>
      <c r="B303" s="47" t="s">
        <v>594</v>
      </c>
      <c r="C303" s="48">
        <v>10</v>
      </c>
      <c r="D303" s="56"/>
      <c r="E303" s="49">
        <f t="shared" si="4"/>
        <v>0</v>
      </c>
      <c r="F303" s="50">
        <v>31.2</v>
      </c>
    </row>
    <row r="304" spans="1:6" x14ac:dyDescent="0.3">
      <c r="A304" s="46" t="s">
        <v>595</v>
      </c>
      <c r="B304" s="47" t="s">
        <v>596</v>
      </c>
      <c r="C304" s="48">
        <v>5</v>
      </c>
      <c r="D304" s="56"/>
      <c r="E304" s="49">
        <f t="shared" si="4"/>
        <v>0</v>
      </c>
      <c r="F304" s="50">
        <v>8</v>
      </c>
    </row>
    <row r="305" spans="1:6" ht="15" x14ac:dyDescent="0.3">
      <c r="A305" s="46" t="s">
        <v>597</v>
      </c>
      <c r="B305" s="47" t="s">
        <v>598</v>
      </c>
      <c r="C305" s="48">
        <v>15</v>
      </c>
      <c r="D305" s="56"/>
      <c r="E305" s="49">
        <f t="shared" si="4"/>
        <v>0</v>
      </c>
      <c r="F305" s="50">
        <v>6.35</v>
      </c>
    </row>
    <row r="306" spans="1:6" x14ac:dyDescent="0.3">
      <c r="A306" s="40" t="s">
        <v>599</v>
      </c>
      <c r="B306" s="39"/>
      <c r="C306" s="34"/>
      <c r="D306" s="34"/>
      <c r="E306" s="34"/>
      <c r="F306" s="36"/>
    </row>
    <row r="307" spans="1:6" x14ac:dyDescent="0.3">
      <c r="A307" s="46" t="s">
        <v>600</v>
      </c>
      <c r="B307" s="47" t="s">
        <v>601</v>
      </c>
      <c r="C307" s="48">
        <v>100</v>
      </c>
      <c r="D307" s="56"/>
      <c r="E307" s="49">
        <f t="shared" si="4"/>
        <v>0</v>
      </c>
      <c r="F307" s="53">
        <v>2.2000000000000002</v>
      </c>
    </row>
    <row r="311" spans="1:6" ht="14.4" customHeight="1" x14ac:dyDescent="0.3"/>
  </sheetData>
  <sheetProtection algorithmName="SHA-512" hashValue="4lYtGjvoJzZ4i+L+GpwycxK1pRzw0KWKV4pZw/SCC2+bzzPGfE1sbur06y7ufqF833lZ34I1hlFZSSZsk1gdJQ==" saltValue="IPVB+IGux2q+HgmGWK22IA==" spinCount="100000" sheet="1" objects="1" scenarios="1"/>
  <autoFilter ref="A18:H307" xr:uid="{87094624-C461-4340-A435-27EF9EF4E6BC}"/>
  <mergeCells count="9">
    <mergeCell ref="A10:F10"/>
    <mergeCell ref="A12:F12"/>
    <mergeCell ref="A14:F15"/>
    <mergeCell ref="A2:F2"/>
    <mergeCell ref="A4:B4"/>
    <mergeCell ref="C4:F4"/>
    <mergeCell ref="B6:E6"/>
    <mergeCell ref="B7:E7"/>
    <mergeCell ref="B8:E8"/>
  </mergeCells>
  <dataValidations count="1">
    <dataValidation type="decimal" allowBlank="1" showInputMessage="1" showErrorMessage="1" errorTitle="DATO NO VÁLIDO" error="El precio unitario ofertado (sin IVA) no puede superar el precio unitario máximo (sin IVA) " sqref="D20:D307" xr:uid="{69A07384-44A3-4C9B-84BC-DE4F9D8F6F96}">
      <formula1>0.01</formula1>
      <formula2>F20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78"/>
  <sheetViews>
    <sheetView tabSelected="1" workbookViewId="0">
      <selection activeCell="F4" sqref="F4: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3" t="s">
        <v>607</v>
      </c>
    </row>
    <row r="3" spans="1:9" ht="15" customHeight="1" thickBot="1" x14ac:dyDescent="0.35">
      <c r="A3" s="92" t="s">
        <v>32</v>
      </c>
      <c r="B3" s="93"/>
      <c r="C3" s="94"/>
      <c r="D3" s="8">
        <f>ROUND(D6-D5-D4,2)</f>
        <v>72366.41</v>
      </c>
      <c r="E3" s="92" t="s">
        <v>33</v>
      </c>
      <c r="F3" s="93"/>
      <c r="G3" s="94"/>
      <c r="H3" s="8">
        <f>ROUND(H6-H5-H4,2)</f>
        <v>0</v>
      </c>
    </row>
    <row r="4" spans="1:9" ht="15" customHeight="1" thickBot="1" x14ac:dyDescent="0.35">
      <c r="A4" s="9" t="s">
        <v>3</v>
      </c>
      <c r="B4" s="21">
        <v>0.06</v>
      </c>
      <c r="C4" s="10" t="s">
        <v>4</v>
      </c>
      <c r="D4" s="11">
        <f>ROUND((D6/(1+B5+B4))*B4,2)</f>
        <v>4341.99</v>
      </c>
      <c r="E4" s="12" t="s">
        <v>5</v>
      </c>
      <c r="F4" s="22"/>
      <c r="G4" s="10" t="s">
        <v>4</v>
      </c>
      <c r="H4" s="11">
        <f>ROUND((H6/(1+F5+F4))*F4,2)</f>
        <v>0</v>
      </c>
    </row>
    <row r="5" spans="1:9" ht="15" thickBot="1" x14ac:dyDescent="0.35">
      <c r="A5" s="9" t="s">
        <v>6</v>
      </c>
      <c r="B5" s="21">
        <v>0.09</v>
      </c>
      <c r="C5" s="10" t="s">
        <v>7</v>
      </c>
      <c r="D5" s="11">
        <f>ROUND((D6/(1+B4+B5))*B5,2)</f>
        <v>6512.98</v>
      </c>
      <c r="E5" s="12" t="s">
        <v>8</v>
      </c>
      <c r="F5" s="22"/>
      <c r="G5" s="10" t="s">
        <v>7</v>
      </c>
      <c r="H5" s="11">
        <f>ROUND((H6/(1+F5+F4))*F5,2)</f>
        <v>0</v>
      </c>
    </row>
    <row r="6" spans="1:9" ht="15" thickBot="1" x14ac:dyDescent="0.35">
      <c r="A6" s="95" t="s">
        <v>9</v>
      </c>
      <c r="B6" s="96"/>
      <c r="C6" s="97"/>
      <c r="D6" s="8">
        <f>SUM(G:G)</f>
        <v>83221.37999999999</v>
      </c>
      <c r="E6" s="95" t="s">
        <v>10</v>
      </c>
      <c r="F6" s="96"/>
      <c r="G6" s="97"/>
      <c r="H6" s="11">
        <f>SUM(I:I)</f>
        <v>0</v>
      </c>
    </row>
    <row r="7" spans="1:9" ht="15" thickBot="1" x14ac:dyDescent="0.35">
      <c r="A7" s="13" t="s">
        <v>11</v>
      </c>
      <c r="B7" s="2">
        <v>0.21</v>
      </c>
      <c r="C7" s="10" t="s">
        <v>12</v>
      </c>
      <c r="D7" s="11">
        <f>ROUND($D$6*B7,2)</f>
        <v>17476.490000000002</v>
      </c>
      <c r="E7" s="14" t="s">
        <v>11</v>
      </c>
      <c r="F7" s="15">
        <f>B7</f>
        <v>0.21</v>
      </c>
      <c r="G7" s="10" t="s">
        <v>12</v>
      </c>
      <c r="H7" s="11">
        <f>ROUND($H$6*F7,2)</f>
        <v>0</v>
      </c>
    </row>
    <row r="8" spans="1:9" ht="15" thickBot="1" x14ac:dyDescent="0.35">
      <c r="A8" s="98" t="s">
        <v>13</v>
      </c>
      <c r="B8" s="99"/>
      <c r="C8" s="100"/>
      <c r="D8" s="16">
        <f>SUM(D6:D7)</f>
        <v>100697.87</v>
      </c>
      <c r="E8" s="98" t="s">
        <v>14</v>
      </c>
      <c r="F8" s="99"/>
      <c r="G8" s="100"/>
      <c r="H8" s="16">
        <f>SUM(H6:H7)</f>
        <v>0</v>
      </c>
    </row>
    <row r="9" spans="1:9" ht="63" customHeight="1" thickBot="1" x14ac:dyDescent="0.35">
      <c r="A9" s="101" t="s">
        <v>31</v>
      </c>
      <c r="B9" s="101"/>
      <c r="C9" s="101"/>
      <c r="D9" s="101"/>
      <c r="E9" s="101"/>
      <c r="F9" s="101"/>
      <c r="G9" s="101"/>
      <c r="H9" s="101"/>
    </row>
    <row r="10" spans="1:9" ht="15" thickBot="1" x14ac:dyDescent="0.35">
      <c r="A10" s="17"/>
      <c r="F10" s="90" t="s">
        <v>15</v>
      </c>
      <c r="G10" s="91"/>
      <c r="H10" s="90" t="s">
        <v>16</v>
      </c>
      <c r="I10" s="91"/>
    </row>
    <row r="11" spans="1:9" x14ac:dyDescent="0.3">
      <c r="A11" s="4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22</v>
      </c>
      <c r="G11" s="4" t="s">
        <v>23</v>
      </c>
      <c r="H11" s="4" t="s">
        <v>24</v>
      </c>
      <c r="I11" s="18" t="s">
        <v>25</v>
      </c>
    </row>
    <row r="12" spans="1:9" s="19" customFormat="1" x14ac:dyDescent="0.3">
      <c r="A12" s="41" t="s">
        <v>26</v>
      </c>
      <c r="B12" s="41"/>
      <c r="C12" s="41" t="s">
        <v>602</v>
      </c>
      <c r="D12" s="41"/>
      <c r="E12" s="42"/>
      <c r="F12" s="42"/>
      <c r="G12" s="43"/>
      <c r="H12" s="44"/>
      <c r="I12" s="44"/>
    </row>
    <row r="13" spans="1:9" s="19" customFormat="1" x14ac:dyDescent="0.3">
      <c r="A13" s="41" t="s">
        <v>27</v>
      </c>
      <c r="B13" s="41"/>
      <c r="C13" s="41" t="s">
        <v>602</v>
      </c>
      <c r="D13" s="41"/>
      <c r="E13" s="42"/>
      <c r="F13" s="42"/>
      <c r="G13" s="43"/>
      <c r="H13" s="44"/>
      <c r="I13" s="44"/>
    </row>
    <row r="14" spans="1:9" s="19" customFormat="1" x14ac:dyDescent="0.3">
      <c r="A14" s="41"/>
      <c r="B14" s="41" t="s">
        <v>50</v>
      </c>
      <c r="C14" s="41" t="s">
        <v>49</v>
      </c>
      <c r="D14" s="45" t="s">
        <v>603</v>
      </c>
      <c r="E14" s="42">
        <v>75</v>
      </c>
      <c r="F14" s="42">
        <v>9</v>
      </c>
      <c r="G14" s="43">
        <f>E14*F14</f>
        <v>675</v>
      </c>
      <c r="H14" s="44">
        <f>VLOOKUP(B14,'OFERTA ECONÓMICA'!$B$20:$F$307,3,FALSE)</f>
        <v>0</v>
      </c>
      <c r="I14" s="44">
        <f t="shared" ref="I14:I77" si="0">ROUND(E14*H14,2)</f>
        <v>0</v>
      </c>
    </row>
    <row r="15" spans="1:9" s="19" customFormat="1" x14ac:dyDescent="0.3">
      <c r="A15" s="41"/>
      <c r="B15" s="41" t="s">
        <v>52</v>
      </c>
      <c r="C15" s="41" t="s">
        <v>51</v>
      </c>
      <c r="D15" s="45" t="s">
        <v>603</v>
      </c>
      <c r="E15" s="42">
        <v>3</v>
      </c>
      <c r="F15" s="42">
        <v>26.2</v>
      </c>
      <c r="G15" s="43">
        <f t="shared" ref="G15:G78" si="1">E15*F15</f>
        <v>78.599999999999994</v>
      </c>
      <c r="H15" s="44">
        <f>VLOOKUP(B15,'OFERTA ECONÓMICA'!$B$20:$F$307,3,FALSE)</f>
        <v>0</v>
      </c>
      <c r="I15" s="44">
        <f t="shared" si="0"/>
        <v>0</v>
      </c>
    </row>
    <row r="16" spans="1:9" s="19" customFormat="1" x14ac:dyDescent="0.3">
      <c r="A16" s="41"/>
      <c r="B16" s="41" t="s">
        <v>55</v>
      </c>
      <c r="C16" s="41" t="s">
        <v>54</v>
      </c>
      <c r="D16" s="45" t="s">
        <v>603</v>
      </c>
      <c r="E16" s="42">
        <v>20</v>
      </c>
      <c r="F16" s="42">
        <v>3.1</v>
      </c>
      <c r="G16" s="43">
        <f t="shared" si="1"/>
        <v>62</v>
      </c>
      <c r="H16" s="44">
        <f>VLOOKUP(B16,'OFERTA ECONÓMICA'!$B$20:$F$307,3,FALSE)</f>
        <v>0</v>
      </c>
      <c r="I16" s="44">
        <f t="shared" si="0"/>
        <v>0</v>
      </c>
    </row>
    <row r="17" spans="1:9" s="19" customFormat="1" x14ac:dyDescent="0.3">
      <c r="A17" s="41"/>
      <c r="B17" s="41" t="s">
        <v>57</v>
      </c>
      <c r="C17" s="41" t="s">
        <v>56</v>
      </c>
      <c r="D17" s="45" t="s">
        <v>603</v>
      </c>
      <c r="E17" s="42">
        <v>60</v>
      </c>
      <c r="F17" s="42">
        <v>2.7</v>
      </c>
      <c r="G17" s="43">
        <f t="shared" si="1"/>
        <v>162</v>
      </c>
      <c r="H17" s="44">
        <f>VLOOKUP(B17,'OFERTA ECONÓMICA'!$B$20:$F$307,3,FALSE)</f>
        <v>0</v>
      </c>
      <c r="I17" s="44">
        <f t="shared" si="0"/>
        <v>0</v>
      </c>
    </row>
    <row r="18" spans="1:9" s="19" customFormat="1" x14ac:dyDescent="0.3">
      <c r="A18" s="41"/>
      <c r="B18" s="41" t="s">
        <v>59</v>
      </c>
      <c r="C18" s="41" t="s">
        <v>58</v>
      </c>
      <c r="D18" s="45" t="s">
        <v>603</v>
      </c>
      <c r="E18" s="42">
        <v>12</v>
      </c>
      <c r="F18" s="42">
        <v>3.2</v>
      </c>
      <c r="G18" s="43">
        <f t="shared" si="1"/>
        <v>38.400000000000006</v>
      </c>
      <c r="H18" s="44">
        <f>VLOOKUP(B18,'OFERTA ECONÓMICA'!$B$20:$F$307,3,FALSE)</f>
        <v>0</v>
      </c>
      <c r="I18" s="44">
        <f t="shared" si="0"/>
        <v>0</v>
      </c>
    </row>
    <row r="19" spans="1:9" s="19" customFormat="1" x14ac:dyDescent="0.3">
      <c r="A19" s="41"/>
      <c r="B19" s="41" t="s">
        <v>61</v>
      </c>
      <c r="C19" s="41" t="s">
        <v>60</v>
      </c>
      <c r="D19" s="45" t="s">
        <v>603</v>
      </c>
      <c r="E19" s="42">
        <v>12</v>
      </c>
      <c r="F19" s="42">
        <v>2.8</v>
      </c>
      <c r="G19" s="43">
        <f t="shared" si="1"/>
        <v>33.599999999999994</v>
      </c>
      <c r="H19" s="44">
        <f>VLOOKUP(B19,'OFERTA ECONÓMICA'!$B$20:$F$307,3,FALSE)</f>
        <v>0</v>
      </c>
      <c r="I19" s="44">
        <f t="shared" si="0"/>
        <v>0</v>
      </c>
    </row>
    <row r="20" spans="1:9" s="19" customFormat="1" x14ac:dyDescent="0.3">
      <c r="A20" s="41"/>
      <c r="B20" s="41" t="s">
        <v>63</v>
      </c>
      <c r="C20" s="41" t="s">
        <v>62</v>
      </c>
      <c r="D20" s="45" t="s">
        <v>603</v>
      </c>
      <c r="E20" s="42">
        <v>50</v>
      </c>
      <c r="F20" s="42">
        <v>2.1</v>
      </c>
      <c r="G20" s="43">
        <f t="shared" si="1"/>
        <v>105</v>
      </c>
      <c r="H20" s="44">
        <f>VLOOKUP(B20,'OFERTA ECONÓMICA'!$B$20:$F$307,3,FALSE)</f>
        <v>0</v>
      </c>
      <c r="I20" s="44">
        <f t="shared" si="0"/>
        <v>0</v>
      </c>
    </row>
    <row r="21" spans="1:9" s="19" customFormat="1" x14ac:dyDescent="0.3">
      <c r="A21" s="41"/>
      <c r="B21" s="41" t="s">
        <v>65</v>
      </c>
      <c r="C21" s="41" t="s">
        <v>64</v>
      </c>
      <c r="D21" s="45" t="s">
        <v>603</v>
      </c>
      <c r="E21" s="42">
        <v>50</v>
      </c>
      <c r="F21" s="42">
        <v>0.75</v>
      </c>
      <c r="G21" s="43">
        <f t="shared" si="1"/>
        <v>37.5</v>
      </c>
      <c r="H21" s="44">
        <f>VLOOKUP(B21,'OFERTA ECONÓMICA'!$B$20:$F$307,3,FALSE)</f>
        <v>0</v>
      </c>
      <c r="I21" s="44">
        <f t="shared" si="0"/>
        <v>0</v>
      </c>
    </row>
    <row r="22" spans="1:9" s="19" customFormat="1" x14ac:dyDescent="0.3">
      <c r="A22" s="41"/>
      <c r="B22" s="41" t="s">
        <v>67</v>
      </c>
      <c r="C22" s="41" t="s">
        <v>66</v>
      </c>
      <c r="D22" s="45" t="s">
        <v>603</v>
      </c>
      <c r="E22" s="42">
        <v>5</v>
      </c>
      <c r="F22" s="42">
        <v>18.600000000000001</v>
      </c>
      <c r="G22" s="43">
        <f t="shared" si="1"/>
        <v>93</v>
      </c>
      <c r="H22" s="44">
        <f>VLOOKUP(B22,'OFERTA ECONÓMICA'!$B$20:$F$307,3,FALSE)</f>
        <v>0</v>
      </c>
      <c r="I22" s="44">
        <f t="shared" si="0"/>
        <v>0</v>
      </c>
    </row>
    <row r="23" spans="1:9" s="19" customFormat="1" x14ac:dyDescent="0.3">
      <c r="A23"/>
      <c r="B23" t="s">
        <v>69</v>
      </c>
      <c r="C23" s="41" t="s">
        <v>68</v>
      </c>
      <c r="D23" s="45" t="s">
        <v>603</v>
      </c>
      <c r="E23" s="5">
        <v>5</v>
      </c>
      <c r="F23">
        <v>3.1</v>
      </c>
      <c r="G23" s="43">
        <f t="shared" si="1"/>
        <v>15.5</v>
      </c>
      <c r="H23" s="44">
        <f>VLOOKUP(B23,'OFERTA ECONÓMICA'!$B$20:$F$307,3,FALSE)</f>
        <v>0</v>
      </c>
      <c r="I23" s="44">
        <f t="shared" si="0"/>
        <v>0</v>
      </c>
    </row>
    <row r="24" spans="1:9" s="19" customFormat="1" x14ac:dyDescent="0.3">
      <c r="A24"/>
      <c r="B24" t="s">
        <v>71</v>
      </c>
      <c r="C24" s="1" t="s">
        <v>70</v>
      </c>
      <c r="D24" s="45" t="s">
        <v>603</v>
      </c>
      <c r="E24" s="5">
        <v>5</v>
      </c>
      <c r="F24" s="5">
        <v>3.2</v>
      </c>
      <c r="G24" s="43">
        <f t="shared" si="1"/>
        <v>16</v>
      </c>
      <c r="H24" s="44">
        <f>VLOOKUP(B24,'OFERTA ECONÓMICA'!$B$20:$F$307,3,FALSE)</f>
        <v>0</v>
      </c>
      <c r="I24" s="44">
        <f t="shared" si="0"/>
        <v>0</v>
      </c>
    </row>
    <row r="25" spans="1:9" x14ac:dyDescent="0.3">
      <c r="B25" t="s">
        <v>73</v>
      </c>
      <c r="C25" s="1" t="s">
        <v>72</v>
      </c>
      <c r="D25" s="45" t="s">
        <v>603</v>
      </c>
      <c r="E25" s="5">
        <v>5</v>
      </c>
      <c r="F25" s="5">
        <v>3.2</v>
      </c>
      <c r="G25" s="43">
        <f t="shared" si="1"/>
        <v>16</v>
      </c>
      <c r="H25" s="44">
        <f>VLOOKUP(B25,'OFERTA ECONÓMICA'!$B$20:$F$307,3,FALSE)</f>
        <v>0</v>
      </c>
      <c r="I25" s="44">
        <f t="shared" si="0"/>
        <v>0</v>
      </c>
    </row>
    <row r="26" spans="1:9" x14ac:dyDescent="0.3">
      <c r="B26" t="s">
        <v>75</v>
      </c>
      <c r="C26" s="1" t="s">
        <v>74</v>
      </c>
      <c r="D26" s="45" t="s">
        <v>603</v>
      </c>
      <c r="E26" s="5">
        <v>10</v>
      </c>
      <c r="F26" s="5">
        <v>3.25</v>
      </c>
      <c r="G26" s="43">
        <f t="shared" si="1"/>
        <v>32.5</v>
      </c>
      <c r="H26" s="44">
        <f>VLOOKUP(B26,'OFERTA ECONÓMICA'!$B$20:$F$307,3,FALSE)</f>
        <v>0</v>
      </c>
      <c r="I26" s="44">
        <f t="shared" si="0"/>
        <v>0</v>
      </c>
    </row>
    <row r="27" spans="1:9" x14ac:dyDescent="0.3">
      <c r="B27" t="s">
        <v>77</v>
      </c>
      <c r="C27" s="1" t="s">
        <v>76</v>
      </c>
      <c r="D27" s="45" t="s">
        <v>603</v>
      </c>
      <c r="E27" s="5">
        <v>5</v>
      </c>
      <c r="F27" s="5">
        <v>3.25</v>
      </c>
      <c r="G27" s="43">
        <f t="shared" si="1"/>
        <v>16.25</v>
      </c>
      <c r="H27" s="44">
        <f>VLOOKUP(B27,'OFERTA ECONÓMICA'!$B$20:$F$307,3,FALSE)</f>
        <v>0</v>
      </c>
      <c r="I27" s="44">
        <f t="shared" si="0"/>
        <v>0</v>
      </c>
    </row>
    <row r="28" spans="1:9" x14ac:dyDescent="0.3">
      <c r="B28" t="s">
        <v>79</v>
      </c>
      <c r="C28" s="1" t="s">
        <v>78</v>
      </c>
      <c r="D28" s="45" t="s">
        <v>603</v>
      </c>
      <c r="E28" s="5">
        <v>5</v>
      </c>
      <c r="F28" s="5">
        <v>5.87</v>
      </c>
      <c r="G28" s="43">
        <f t="shared" si="1"/>
        <v>29.35</v>
      </c>
      <c r="H28" s="44">
        <f>VLOOKUP(B28,'OFERTA ECONÓMICA'!$B$20:$F$307,3,FALSE)</f>
        <v>0</v>
      </c>
      <c r="I28" s="44">
        <f t="shared" si="0"/>
        <v>0</v>
      </c>
    </row>
    <row r="29" spans="1:9" x14ac:dyDescent="0.3">
      <c r="B29" t="s">
        <v>81</v>
      </c>
      <c r="C29" s="1" t="s">
        <v>80</v>
      </c>
      <c r="D29" s="45" t="s">
        <v>603</v>
      </c>
      <c r="E29" s="5">
        <v>5</v>
      </c>
      <c r="F29" s="5">
        <v>3.5</v>
      </c>
      <c r="G29" s="43">
        <f t="shared" si="1"/>
        <v>17.5</v>
      </c>
      <c r="H29" s="44">
        <f>VLOOKUP(B29,'OFERTA ECONÓMICA'!$B$20:$F$307,3,FALSE)</f>
        <v>0</v>
      </c>
      <c r="I29" s="44">
        <f t="shared" si="0"/>
        <v>0</v>
      </c>
    </row>
    <row r="30" spans="1:9" x14ac:dyDescent="0.3">
      <c r="B30" t="s">
        <v>83</v>
      </c>
      <c r="C30" s="1" t="s">
        <v>82</v>
      </c>
      <c r="D30" s="45" t="s">
        <v>603</v>
      </c>
      <c r="E30" s="5">
        <v>5</v>
      </c>
      <c r="F30" s="5">
        <v>3</v>
      </c>
      <c r="G30" s="43">
        <f t="shared" si="1"/>
        <v>15</v>
      </c>
      <c r="H30" s="44">
        <f>VLOOKUP(B30,'OFERTA ECONÓMICA'!$B$20:$F$307,3,FALSE)</f>
        <v>0</v>
      </c>
      <c r="I30" s="44">
        <f t="shared" si="0"/>
        <v>0</v>
      </c>
    </row>
    <row r="31" spans="1:9" x14ac:dyDescent="0.3">
      <c r="B31" t="s">
        <v>85</v>
      </c>
      <c r="C31" s="1" t="s">
        <v>84</v>
      </c>
      <c r="D31" s="45" t="s">
        <v>603</v>
      </c>
      <c r="E31" s="5">
        <v>5</v>
      </c>
      <c r="F31" s="5">
        <v>3.25</v>
      </c>
      <c r="G31" s="43">
        <f t="shared" si="1"/>
        <v>16.25</v>
      </c>
      <c r="H31" s="44">
        <f>VLOOKUP(B31,'OFERTA ECONÓMICA'!$B$20:$F$307,3,FALSE)</f>
        <v>0</v>
      </c>
      <c r="I31" s="44">
        <f t="shared" si="0"/>
        <v>0</v>
      </c>
    </row>
    <row r="32" spans="1:9" x14ac:dyDescent="0.3">
      <c r="B32" t="s">
        <v>88</v>
      </c>
      <c r="C32" s="1" t="s">
        <v>87</v>
      </c>
      <c r="D32" s="45" t="s">
        <v>603</v>
      </c>
      <c r="E32" s="5">
        <v>75</v>
      </c>
      <c r="F32" s="5">
        <v>2</v>
      </c>
      <c r="G32" s="43">
        <f t="shared" si="1"/>
        <v>150</v>
      </c>
      <c r="H32" s="44">
        <f>VLOOKUP(B32,'OFERTA ECONÓMICA'!$B$20:$F$307,3,FALSE)</f>
        <v>0</v>
      </c>
      <c r="I32" s="44">
        <f t="shared" si="0"/>
        <v>0</v>
      </c>
    </row>
    <row r="33" spans="2:9" x14ac:dyDescent="0.3">
      <c r="B33" t="s">
        <v>91</v>
      </c>
      <c r="C33" s="1" t="s">
        <v>90</v>
      </c>
      <c r="D33" s="45" t="s">
        <v>603</v>
      </c>
      <c r="E33" s="5">
        <v>70</v>
      </c>
      <c r="F33" s="5">
        <v>0.7</v>
      </c>
      <c r="G33" s="43">
        <f t="shared" si="1"/>
        <v>49</v>
      </c>
      <c r="H33" s="44">
        <f>VLOOKUP(B33,'OFERTA ECONÓMICA'!$B$20:$F$307,3,FALSE)</f>
        <v>0</v>
      </c>
      <c r="I33" s="44">
        <f t="shared" si="0"/>
        <v>0</v>
      </c>
    </row>
    <row r="34" spans="2:9" x14ac:dyDescent="0.3">
      <c r="B34" t="s">
        <v>93</v>
      </c>
      <c r="C34" s="1" t="s">
        <v>92</v>
      </c>
      <c r="D34" s="45" t="s">
        <v>603</v>
      </c>
      <c r="E34" s="5">
        <v>25</v>
      </c>
      <c r="F34" s="5">
        <v>2</v>
      </c>
      <c r="G34" s="43">
        <f t="shared" si="1"/>
        <v>50</v>
      </c>
      <c r="H34" s="44">
        <f>VLOOKUP(B34,'OFERTA ECONÓMICA'!$B$20:$F$307,3,FALSE)</f>
        <v>0</v>
      </c>
      <c r="I34" s="44">
        <f t="shared" si="0"/>
        <v>0</v>
      </c>
    </row>
    <row r="35" spans="2:9" x14ac:dyDescent="0.3">
      <c r="B35" t="s">
        <v>95</v>
      </c>
      <c r="C35" s="1" t="s">
        <v>94</v>
      </c>
      <c r="D35" s="45" t="s">
        <v>603</v>
      </c>
      <c r="E35" s="5">
        <v>1100</v>
      </c>
      <c r="F35" s="5">
        <v>0.95</v>
      </c>
      <c r="G35" s="43">
        <f t="shared" si="1"/>
        <v>1045</v>
      </c>
      <c r="H35" s="44">
        <f>VLOOKUP(B35,'OFERTA ECONÓMICA'!$B$20:$F$307,3,FALSE)</f>
        <v>0</v>
      </c>
      <c r="I35" s="44">
        <f t="shared" si="0"/>
        <v>0</v>
      </c>
    </row>
    <row r="36" spans="2:9" x14ac:dyDescent="0.3">
      <c r="B36" t="s">
        <v>97</v>
      </c>
      <c r="C36" s="1" t="s">
        <v>96</v>
      </c>
      <c r="D36" s="45" t="s">
        <v>603</v>
      </c>
      <c r="E36" s="5">
        <v>1100</v>
      </c>
      <c r="F36" s="5">
        <v>1.5</v>
      </c>
      <c r="G36" s="43">
        <f t="shared" si="1"/>
        <v>1650</v>
      </c>
      <c r="H36" s="44">
        <f>VLOOKUP(B36,'OFERTA ECONÓMICA'!$B$20:$F$307,3,FALSE)</f>
        <v>0</v>
      </c>
      <c r="I36" s="44">
        <f t="shared" si="0"/>
        <v>0</v>
      </c>
    </row>
    <row r="37" spans="2:9" x14ac:dyDescent="0.3">
      <c r="B37" t="s">
        <v>99</v>
      </c>
      <c r="C37" s="1" t="s">
        <v>98</v>
      </c>
      <c r="D37" s="45" t="s">
        <v>603</v>
      </c>
      <c r="E37" s="5">
        <v>300</v>
      </c>
      <c r="F37" s="5">
        <v>1.2</v>
      </c>
      <c r="G37" s="43">
        <f t="shared" si="1"/>
        <v>360</v>
      </c>
      <c r="H37" s="44">
        <f>VLOOKUP(B37,'OFERTA ECONÓMICA'!$B$20:$F$307,3,FALSE)</f>
        <v>0</v>
      </c>
      <c r="I37" s="44">
        <f t="shared" si="0"/>
        <v>0</v>
      </c>
    </row>
    <row r="38" spans="2:9" x14ac:dyDescent="0.3">
      <c r="B38" t="s">
        <v>101</v>
      </c>
      <c r="C38" s="1" t="s">
        <v>100</v>
      </c>
      <c r="D38" s="45" t="s">
        <v>603</v>
      </c>
      <c r="E38" s="5">
        <v>150</v>
      </c>
      <c r="F38" s="5">
        <v>1.1499999999999999</v>
      </c>
      <c r="G38" s="43">
        <f t="shared" si="1"/>
        <v>172.5</v>
      </c>
      <c r="H38" s="44">
        <f>VLOOKUP(B38,'OFERTA ECONÓMICA'!$B$20:$F$307,3,FALSE)</f>
        <v>0</v>
      </c>
      <c r="I38" s="44">
        <f t="shared" si="0"/>
        <v>0</v>
      </c>
    </row>
    <row r="39" spans="2:9" x14ac:dyDescent="0.3">
      <c r="B39" t="s">
        <v>103</v>
      </c>
      <c r="C39" s="1" t="s">
        <v>102</v>
      </c>
      <c r="D39" s="45" t="s">
        <v>603</v>
      </c>
      <c r="E39" s="5">
        <v>150</v>
      </c>
      <c r="F39" s="5">
        <v>4.5</v>
      </c>
      <c r="G39" s="43">
        <f t="shared" si="1"/>
        <v>675</v>
      </c>
      <c r="H39" s="44">
        <f>VLOOKUP(B39,'OFERTA ECONÓMICA'!$B$20:$F$307,3,FALSE)</f>
        <v>0</v>
      </c>
      <c r="I39" s="44">
        <f t="shared" si="0"/>
        <v>0</v>
      </c>
    </row>
    <row r="40" spans="2:9" x14ac:dyDescent="0.3">
      <c r="B40" t="s">
        <v>105</v>
      </c>
      <c r="C40" s="1" t="s">
        <v>104</v>
      </c>
      <c r="D40" s="45" t="s">
        <v>603</v>
      </c>
      <c r="E40" s="5">
        <v>175</v>
      </c>
      <c r="F40" s="5">
        <v>3.4</v>
      </c>
      <c r="G40" s="43">
        <f t="shared" si="1"/>
        <v>595</v>
      </c>
      <c r="H40" s="44">
        <f>VLOOKUP(B40,'OFERTA ECONÓMICA'!$B$20:$F$307,3,FALSE)</f>
        <v>0</v>
      </c>
      <c r="I40" s="44">
        <f t="shared" si="0"/>
        <v>0</v>
      </c>
    </row>
    <row r="41" spans="2:9" x14ac:dyDescent="0.3">
      <c r="B41" t="s">
        <v>107</v>
      </c>
      <c r="C41" s="1" t="s">
        <v>106</v>
      </c>
      <c r="D41" s="45" t="s">
        <v>603</v>
      </c>
      <c r="E41" s="5">
        <v>10</v>
      </c>
      <c r="F41" s="5">
        <v>2</v>
      </c>
      <c r="G41" s="43">
        <f t="shared" si="1"/>
        <v>20</v>
      </c>
      <c r="H41" s="44">
        <f>VLOOKUP(B41,'OFERTA ECONÓMICA'!$B$20:$F$307,3,FALSE)</f>
        <v>0</v>
      </c>
      <c r="I41" s="44">
        <f t="shared" si="0"/>
        <v>0</v>
      </c>
    </row>
    <row r="42" spans="2:9" x14ac:dyDescent="0.3">
      <c r="B42" t="s">
        <v>109</v>
      </c>
      <c r="C42" s="1" t="s">
        <v>108</v>
      </c>
      <c r="D42" s="45" t="s">
        <v>603</v>
      </c>
      <c r="E42" s="5">
        <v>10</v>
      </c>
      <c r="F42" s="5">
        <v>2.8</v>
      </c>
      <c r="G42" s="43">
        <f t="shared" si="1"/>
        <v>28</v>
      </c>
      <c r="H42" s="44">
        <f>VLOOKUP(B42,'OFERTA ECONÓMICA'!$B$20:$F$307,3,FALSE)</f>
        <v>0</v>
      </c>
      <c r="I42" s="44">
        <f t="shared" si="0"/>
        <v>0</v>
      </c>
    </row>
    <row r="43" spans="2:9" x14ac:dyDescent="0.3">
      <c r="B43" t="s">
        <v>112</v>
      </c>
      <c r="C43" s="1" t="s">
        <v>111</v>
      </c>
      <c r="D43" s="1" t="s">
        <v>604</v>
      </c>
      <c r="E43" s="5">
        <v>2</v>
      </c>
      <c r="F43" s="5">
        <v>28</v>
      </c>
      <c r="G43" s="43">
        <f t="shared" si="1"/>
        <v>56</v>
      </c>
      <c r="H43" s="44">
        <f>VLOOKUP(B43,'OFERTA ECONÓMICA'!$B$20:$F$307,3,FALSE)</f>
        <v>0</v>
      </c>
      <c r="I43" s="44">
        <f t="shared" si="0"/>
        <v>0</v>
      </c>
    </row>
    <row r="44" spans="2:9" x14ac:dyDescent="0.3">
      <c r="B44" t="s">
        <v>114</v>
      </c>
      <c r="C44" s="1" t="s">
        <v>113</v>
      </c>
      <c r="D44" s="1" t="s">
        <v>604</v>
      </c>
      <c r="E44" s="5">
        <v>10</v>
      </c>
      <c r="F44" s="5">
        <v>24</v>
      </c>
      <c r="G44" s="43">
        <f t="shared" si="1"/>
        <v>240</v>
      </c>
      <c r="H44" s="44">
        <f>VLOOKUP(B44,'OFERTA ECONÓMICA'!$B$20:$F$307,3,FALSE)</f>
        <v>0</v>
      </c>
      <c r="I44" s="44">
        <f t="shared" si="0"/>
        <v>0</v>
      </c>
    </row>
    <row r="45" spans="2:9" x14ac:dyDescent="0.3">
      <c r="B45" t="s">
        <v>116</v>
      </c>
      <c r="C45" s="1" t="s">
        <v>115</v>
      </c>
      <c r="D45" s="1" t="s">
        <v>604</v>
      </c>
      <c r="E45" s="5">
        <v>10</v>
      </c>
      <c r="F45" s="5">
        <v>30</v>
      </c>
      <c r="G45" s="43">
        <f t="shared" si="1"/>
        <v>300</v>
      </c>
      <c r="H45" s="44">
        <f>VLOOKUP(B45,'OFERTA ECONÓMICA'!$B$20:$F$307,3,FALSE)</f>
        <v>0</v>
      </c>
      <c r="I45" s="44">
        <f t="shared" si="0"/>
        <v>0</v>
      </c>
    </row>
    <row r="46" spans="2:9" x14ac:dyDescent="0.3">
      <c r="B46" t="s">
        <v>118</v>
      </c>
      <c r="C46" s="1" t="s">
        <v>117</v>
      </c>
      <c r="D46" s="1" t="s">
        <v>604</v>
      </c>
      <c r="E46" s="5">
        <v>300</v>
      </c>
      <c r="F46" s="5">
        <v>3.5</v>
      </c>
      <c r="G46" s="43">
        <f t="shared" si="1"/>
        <v>1050</v>
      </c>
      <c r="H46" s="44">
        <f>VLOOKUP(B46,'OFERTA ECONÓMICA'!$B$20:$F$307,3,FALSE)</f>
        <v>0</v>
      </c>
      <c r="I46" s="44">
        <f t="shared" si="0"/>
        <v>0</v>
      </c>
    </row>
    <row r="47" spans="2:9" x14ac:dyDescent="0.3">
      <c r="B47" t="s">
        <v>120</v>
      </c>
      <c r="C47" s="1" t="s">
        <v>119</v>
      </c>
      <c r="D47" s="1" t="s">
        <v>604</v>
      </c>
      <c r="E47" s="5">
        <v>5</v>
      </c>
      <c r="F47" s="5">
        <v>27</v>
      </c>
      <c r="G47" s="43">
        <f t="shared" si="1"/>
        <v>135</v>
      </c>
      <c r="H47" s="44">
        <f>VLOOKUP(B47,'OFERTA ECONÓMICA'!$B$20:$F$307,3,FALSE)</f>
        <v>0</v>
      </c>
      <c r="I47" s="44">
        <f t="shared" si="0"/>
        <v>0</v>
      </c>
    </row>
    <row r="48" spans="2:9" x14ac:dyDescent="0.3">
      <c r="B48" t="s">
        <v>122</v>
      </c>
      <c r="C48" s="1" t="s">
        <v>121</v>
      </c>
      <c r="D48" s="1" t="s">
        <v>604</v>
      </c>
      <c r="E48" s="5">
        <v>5</v>
      </c>
      <c r="F48" s="5">
        <v>47</v>
      </c>
      <c r="G48" s="43">
        <f t="shared" si="1"/>
        <v>235</v>
      </c>
      <c r="H48" s="44">
        <f>VLOOKUP(B48,'OFERTA ECONÓMICA'!$B$20:$F$307,3,FALSE)</f>
        <v>0</v>
      </c>
      <c r="I48" s="44">
        <f t="shared" si="0"/>
        <v>0</v>
      </c>
    </row>
    <row r="49" spans="2:9" x14ac:dyDescent="0.3">
      <c r="B49" t="s">
        <v>124</v>
      </c>
      <c r="C49" s="1" t="s">
        <v>123</v>
      </c>
      <c r="D49" s="45" t="s">
        <v>603</v>
      </c>
      <c r="E49" s="5">
        <v>5</v>
      </c>
      <c r="F49" s="5">
        <v>2.2999999999999998</v>
      </c>
      <c r="G49" s="43">
        <f t="shared" si="1"/>
        <v>11.5</v>
      </c>
      <c r="H49" s="44">
        <f>VLOOKUP(B49,'OFERTA ECONÓMICA'!$B$20:$F$307,3,FALSE)</f>
        <v>0</v>
      </c>
      <c r="I49" s="44">
        <f t="shared" si="0"/>
        <v>0</v>
      </c>
    </row>
    <row r="50" spans="2:9" x14ac:dyDescent="0.3">
      <c r="B50" t="s">
        <v>126</v>
      </c>
      <c r="C50" s="1" t="s">
        <v>125</v>
      </c>
      <c r="D50" s="45" t="s">
        <v>603</v>
      </c>
      <c r="E50" s="5">
        <v>5</v>
      </c>
      <c r="F50" s="5">
        <v>2.6</v>
      </c>
      <c r="G50" s="43">
        <f t="shared" si="1"/>
        <v>13</v>
      </c>
      <c r="H50" s="44">
        <f>VLOOKUP(B50,'OFERTA ECONÓMICA'!$B$20:$F$307,3,FALSE)</f>
        <v>0</v>
      </c>
      <c r="I50" s="44">
        <f t="shared" si="0"/>
        <v>0</v>
      </c>
    </row>
    <row r="51" spans="2:9" x14ac:dyDescent="0.3">
      <c r="B51" t="s">
        <v>129</v>
      </c>
      <c r="C51" s="1" t="s">
        <v>128</v>
      </c>
      <c r="D51" s="45" t="s">
        <v>603</v>
      </c>
      <c r="E51" s="5">
        <v>15</v>
      </c>
      <c r="F51" s="5">
        <v>7</v>
      </c>
      <c r="G51" s="43">
        <f t="shared" si="1"/>
        <v>105</v>
      </c>
      <c r="H51" s="44">
        <f>VLOOKUP(B51,'OFERTA ECONÓMICA'!$B$20:$F$307,3,FALSE)</f>
        <v>0</v>
      </c>
      <c r="I51" s="44">
        <f t="shared" si="0"/>
        <v>0</v>
      </c>
    </row>
    <row r="52" spans="2:9" x14ac:dyDescent="0.3">
      <c r="B52" t="s">
        <v>131</v>
      </c>
      <c r="C52" s="1" t="s">
        <v>130</v>
      </c>
      <c r="D52" s="45" t="s">
        <v>603</v>
      </c>
      <c r="E52" s="5">
        <v>100</v>
      </c>
      <c r="F52" s="5">
        <v>25</v>
      </c>
      <c r="G52" s="43">
        <f t="shared" si="1"/>
        <v>2500</v>
      </c>
      <c r="H52" s="44">
        <f>VLOOKUP(B52,'OFERTA ECONÓMICA'!$B$20:$F$307,3,FALSE)</f>
        <v>0</v>
      </c>
      <c r="I52" s="44">
        <f t="shared" si="0"/>
        <v>0</v>
      </c>
    </row>
    <row r="53" spans="2:9" x14ac:dyDescent="0.3">
      <c r="B53" t="s">
        <v>133</v>
      </c>
      <c r="C53" s="1" t="s">
        <v>132</v>
      </c>
      <c r="D53" s="45" t="s">
        <v>603</v>
      </c>
      <c r="E53" s="5">
        <v>10</v>
      </c>
      <c r="F53" s="5">
        <v>28</v>
      </c>
      <c r="G53" s="43">
        <f t="shared" si="1"/>
        <v>280</v>
      </c>
      <c r="H53" s="44">
        <f>VLOOKUP(B53,'OFERTA ECONÓMICA'!$B$20:$F$307,3,FALSE)</f>
        <v>0</v>
      </c>
      <c r="I53" s="44">
        <f t="shared" si="0"/>
        <v>0</v>
      </c>
    </row>
    <row r="54" spans="2:9" x14ac:dyDescent="0.3">
      <c r="B54" t="s">
        <v>135</v>
      </c>
      <c r="C54" s="1" t="s">
        <v>134</v>
      </c>
      <c r="D54" s="45" t="s">
        <v>603</v>
      </c>
      <c r="E54" s="5">
        <v>10</v>
      </c>
      <c r="F54" s="5">
        <v>6.25</v>
      </c>
      <c r="G54" s="43">
        <f t="shared" si="1"/>
        <v>62.5</v>
      </c>
      <c r="H54" s="44">
        <f>VLOOKUP(B54,'OFERTA ECONÓMICA'!$B$20:$F$307,3,FALSE)</f>
        <v>0</v>
      </c>
      <c r="I54" s="44">
        <f t="shared" si="0"/>
        <v>0</v>
      </c>
    </row>
    <row r="55" spans="2:9" x14ac:dyDescent="0.3">
      <c r="B55" t="s">
        <v>137</v>
      </c>
      <c r="C55" s="1" t="s">
        <v>136</v>
      </c>
      <c r="D55" s="45" t="s">
        <v>603</v>
      </c>
      <c r="E55" s="5">
        <v>10</v>
      </c>
      <c r="F55" s="5">
        <v>8.5</v>
      </c>
      <c r="G55" s="43">
        <f t="shared" si="1"/>
        <v>85</v>
      </c>
      <c r="H55" s="44">
        <f>VLOOKUP(B55,'OFERTA ECONÓMICA'!$B$20:$F$307,3,FALSE)</f>
        <v>0</v>
      </c>
      <c r="I55" s="44">
        <f t="shared" si="0"/>
        <v>0</v>
      </c>
    </row>
    <row r="56" spans="2:9" x14ac:dyDescent="0.3">
      <c r="B56" t="s">
        <v>140</v>
      </c>
      <c r="C56" s="1" t="s">
        <v>139</v>
      </c>
      <c r="D56" s="45" t="s">
        <v>603</v>
      </c>
      <c r="E56" s="5">
        <v>500</v>
      </c>
      <c r="F56" s="5">
        <v>1.05</v>
      </c>
      <c r="G56" s="43">
        <f t="shared" si="1"/>
        <v>525</v>
      </c>
      <c r="H56" s="44">
        <f>VLOOKUP(B56,'OFERTA ECONÓMICA'!$B$20:$F$307,3,FALSE)</f>
        <v>0</v>
      </c>
      <c r="I56" s="44">
        <f t="shared" si="0"/>
        <v>0</v>
      </c>
    </row>
    <row r="57" spans="2:9" x14ac:dyDescent="0.3">
      <c r="B57" t="s">
        <v>142</v>
      </c>
      <c r="C57" s="1" t="s">
        <v>141</v>
      </c>
      <c r="D57" s="45" t="s">
        <v>603</v>
      </c>
      <c r="E57" s="5">
        <v>8</v>
      </c>
      <c r="F57" s="5">
        <v>2.7</v>
      </c>
      <c r="G57" s="43">
        <f t="shared" si="1"/>
        <v>21.6</v>
      </c>
      <c r="H57" s="44">
        <f>VLOOKUP(B57,'OFERTA ECONÓMICA'!$B$20:$F$307,3,FALSE)</f>
        <v>0</v>
      </c>
      <c r="I57" s="44">
        <f t="shared" si="0"/>
        <v>0</v>
      </c>
    </row>
    <row r="58" spans="2:9" x14ac:dyDescent="0.3">
      <c r="B58" t="s">
        <v>144</v>
      </c>
      <c r="C58" s="1" t="s">
        <v>143</v>
      </c>
      <c r="D58" s="45" t="s">
        <v>603</v>
      </c>
      <c r="E58" s="5">
        <v>8</v>
      </c>
      <c r="F58" s="5">
        <v>2.9</v>
      </c>
      <c r="G58" s="43">
        <f t="shared" si="1"/>
        <v>23.2</v>
      </c>
      <c r="H58" s="44">
        <f>VLOOKUP(B58,'OFERTA ECONÓMICA'!$B$20:$F$307,3,FALSE)</f>
        <v>0</v>
      </c>
      <c r="I58" s="44">
        <f t="shared" si="0"/>
        <v>0</v>
      </c>
    </row>
    <row r="59" spans="2:9" x14ac:dyDescent="0.3">
      <c r="B59" t="s">
        <v>146</v>
      </c>
      <c r="C59" s="1" t="s">
        <v>145</v>
      </c>
      <c r="D59" s="45" t="s">
        <v>603</v>
      </c>
      <c r="E59" s="5">
        <v>8</v>
      </c>
      <c r="F59" s="5">
        <v>3.2</v>
      </c>
      <c r="G59" s="43">
        <f t="shared" si="1"/>
        <v>25.6</v>
      </c>
      <c r="H59" s="44">
        <f>VLOOKUP(B59,'OFERTA ECONÓMICA'!$B$20:$F$307,3,FALSE)</f>
        <v>0</v>
      </c>
      <c r="I59" s="44">
        <f t="shared" si="0"/>
        <v>0</v>
      </c>
    </row>
    <row r="60" spans="2:9" x14ac:dyDescent="0.3">
      <c r="B60" t="s">
        <v>148</v>
      </c>
      <c r="C60" s="1" t="s">
        <v>147</v>
      </c>
      <c r="D60" s="45" t="s">
        <v>603</v>
      </c>
      <c r="E60" s="5">
        <v>20</v>
      </c>
      <c r="F60" s="5">
        <v>3.5</v>
      </c>
      <c r="G60" s="43">
        <f t="shared" si="1"/>
        <v>70</v>
      </c>
      <c r="H60" s="44">
        <f>VLOOKUP(B60,'OFERTA ECONÓMICA'!$B$20:$F$307,3,FALSE)</f>
        <v>0</v>
      </c>
      <c r="I60" s="44">
        <f t="shared" si="0"/>
        <v>0</v>
      </c>
    </row>
    <row r="61" spans="2:9" x14ac:dyDescent="0.3">
      <c r="B61" t="s">
        <v>150</v>
      </c>
      <c r="C61" s="1" t="s">
        <v>605</v>
      </c>
      <c r="D61" s="1" t="s">
        <v>604</v>
      </c>
      <c r="E61" s="5">
        <v>25</v>
      </c>
      <c r="F61" s="5">
        <v>8.5</v>
      </c>
      <c r="G61" s="43">
        <f t="shared" si="1"/>
        <v>212.5</v>
      </c>
      <c r="H61" s="44">
        <f>VLOOKUP(B61,'OFERTA ECONÓMICA'!$B$20:$F$307,3,FALSE)</f>
        <v>0</v>
      </c>
      <c r="I61" s="44">
        <f t="shared" si="0"/>
        <v>0</v>
      </c>
    </row>
    <row r="62" spans="2:9" x14ac:dyDescent="0.3">
      <c r="B62" t="s">
        <v>152</v>
      </c>
      <c r="C62" s="1" t="s">
        <v>151</v>
      </c>
      <c r="D62" s="1" t="s">
        <v>604</v>
      </c>
      <c r="E62" s="5">
        <v>75</v>
      </c>
      <c r="F62" s="5">
        <v>10.5</v>
      </c>
      <c r="G62" s="43">
        <f t="shared" si="1"/>
        <v>787.5</v>
      </c>
      <c r="H62" s="44">
        <f>VLOOKUP(B62,'OFERTA ECONÓMICA'!$B$20:$F$307,3,FALSE)</f>
        <v>0</v>
      </c>
      <c r="I62" s="44">
        <f t="shared" si="0"/>
        <v>0</v>
      </c>
    </row>
    <row r="63" spans="2:9" x14ac:dyDescent="0.3">
      <c r="B63" t="s">
        <v>154</v>
      </c>
      <c r="C63" s="1" t="s">
        <v>153</v>
      </c>
      <c r="D63" s="1" t="s">
        <v>604</v>
      </c>
      <c r="E63" s="5">
        <v>55</v>
      </c>
      <c r="F63" s="5">
        <v>8.5</v>
      </c>
      <c r="G63" s="43">
        <f t="shared" si="1"/>
        <v>467.5</v>
      </c>
      <c r="H63" s="44">
        <f>VLOOKUP(B63,'OFERTA ECONÓMICA'!$B$20:$F$307,3,FALSE)</f>
        <v>0</v>
      </c>
      <c r="I63" s="44">
        <f t="shared" si="0"/>
        <v>0</v>
      </c>
    </row>
    <row r="64" spans="2:9" x14ac:dyDescent="0.3">
      <c r="B64" t="s">
        <v>156</v>
      </c>
      <c r="C64" s="1" t="s">
        <v>155</v>
      </c>
      <c r="D64" s="45" t="s">
        <v>603</v>
      </c>
      <c r="E64" s="5">
        <v>5</v>
      </c>
      <c r="F64" s="5">
        <v>8.25</v>
      </c>
      <c r="G64" s="43">
        <f t="shared" si="1"/>
        <v>41.25</v>
      </c>
      <c r="H64" s="44">
        <f>VLOOKUP(B64,'OFERTA ECONÓMICA'!$B$20:$F$307,3,FALSE)</f>
        <v>0</v>
      </c>
      <c r="I64" s="44">
        <f t="shared" si="0"/>
        <v>0</v>
      </c>
    </row>
    <row r="65" spans="2:9" x14ac:dyDescent="0.3">
      <c r="B65" t="s">
        <v>158</v>
      </c>
      <c r="C65" s="1" t="s">
        <v>157</v>
      </c>
      <c r="D65" s="45" t="s">
        <v>603</v>
      </c>
      <c r="E65" s="5">
        <v>75</v>
      </c>
      <c r="F65" s="5">
        <v>3.95</v>
      </c>
      <c r="G65" s="43">
        <f t="shared" si="1"/>
        <v>296.25</v>
      </c>
      <c r="H65" s="44">
        <f>VLOOKUP(B65,'OFERTA ECONÓMICA'!$B$20:$F$307,3,FALSE)</f>
        <v>0</v>
      </c>
      <c r="I65" s="44">
        <f t="shared" si="0"/>
        <v>0</v>
      </c>
    </row>
    <row r="66" spans="2:9" x14ac:dyDescent="0.3">
      <c r="B66" t="s">
        <v>160</v>
      </c>
      <c r="C66" s="1" t="s">
        <v>159</v>
      </c>
      <c r="D66" s="45" t="s">
        <v>603</v>
      </c>
      <c r="E66" s="5">
        <v>45</v>
      </c>
      <c r="F66" s="5">
        <v>4.2</v>
      </c>
      <c r="G66" s="43">
        <f t="shared" si="1"/>
        <v>189</v>
      </c>
      <c r="H66" s="44">
        <f>VLOOKUP(B66,'OFERTA ECONÓMICA'!$B$20:$F$307,3,FALSE)</f>
        <v>0</v>
      </c>
      <c r="I66" s="44">
        <f t="shared" si="0"/>
        <v>0</v>
      </c>
    </row>
    <row r="67" spans="2:9" x14ac:dyDescent="0.3">
      <c r="B67" t="s">
        <v>162</v>
      </c>
      <c r="C67" s="1" t="s">
        <v>161</v>
      </c>
      <c r="D67" s="45" t="s">
        <v>603</v>
      </c>
      <c r="E67" s="5">
        <v>20</v>
      </c>
      <c r="F67" s="5">
        <v>6.8</v>
      </c>
      <c r="G67" s="43">
        <f t="shared" si="1"/>
        <v>136</v>
      </c>
      <c r="H67" s="44">
        <f>VLOOKUP(B67,'OFERTA ECONÓMICA'!$B$20:$F$307,3,FALSE)</f>
        <v>0</v>
      </c>
      <c r="I67" s="44">
        <f t="shared" si="0"/>
        <v>0</v>
      </c>
    </row>
    <row r="68" spans="2:9" x14ac:dyDescent="0.3">
      <c r="B68" t="s">
        <v>164</v>
      </c>
      <c r="C68" s="1" t="s">
        <v>163</v>
      </c>
      <c r="D68" s="45" t="s">
        <v>603</v>
      </c>
      <c r="E68" s="5">
        <v>10</v>
      </c>
      <c r="F68" s="5">
        <v>7.05</v>
      </c>
      <c r="G68" s="43">
        <f t="shared" si="1"/>
        <v>70.5</v>
      </c>
      <c r="H68" s="44">
        <f>VLOOKUP(B68,'OFERTA ECONÓMICA'!$B$20:$F$307,3,FALSE)</f>
        <v>0</v>
      </c>
      <c r="I68" s="44">
        <f t="shared" si="0"/>
        <v>0</v>
      </c>
    </row>
    <row r="69" spans="2:9" x14ac:dyDescent="0.3">
      <c r="B69" t="s">
        <v>166</v>
      </c>
      <c r="C69" s="1" t="s">
        <v>165</v>
      </c>
      <c r="D69" s="45" t="s">
        <v>603</v>
      </c>
      <c r="E69" s="5">
        <v>20</v>
      </c>
      <c r="F69" s="5">
        <v>2.9</v>
      </c>
      <c r="G69" s="43">
        <f t="shared" si="1"/>
        <v>58</v>
      </c>
      <c r="H69" s="44">
        <f>VLOOKUP(B69,'OFERTA ECONÓMICA'!$B$20:$F$307,3,FALSE)</f>
        <v>0</v>
      </c>
      <c r="I69" s="44">
        <f t="shared" si="0"/>
        <v>0</v>
      </c>
    </row>
    <row r="70" spans="2:9" x14ac:dyDescent="0.3">
      <c r="B70" t="s">
        <v>168</v>
      </c>
      <c r="C70" s="1" t="s">
        <v>167</v>
      </c>
      <c r="D70" s="45" t="s">
        <v>603</v>
      </c>
      <c r="E70" s="5">
        <v>10</v>
      </c>
      <c r="F70" s="5">
        <v>4.2</v>
      </c>
      <c r="G70" s="43">
        <f t="shared" si="1"/>
        <v>42</v>
      </c>
      <c r="H70" s="44">
        <f>VLOOKUP(B70,'OFERTA ECONÓMICA'!$B$20:$F$307,3,FALSE)</f>
        <v>0</v>
      </c>
      <c r="I70" s="44">
        <f t="shared" si="0"/>
        <v>0</v>
      </c>
    </row>
    <row r="71" spans="2:9" x14ac:dyDescent="0.3">
      <c r="B71" t="s">
        <v>170</v>
      </c>
      <c r="C71" s="1" t="s">
        <v>169</v>
      </c>
      <c r="D71" s="45" t="s">
        <v>604</v>
      </c>
      <c r="E71" s="5">
        <v>40</v>
      </c>
      <c r="F71" s="5">
        <v>8.4</v>
      </c>
      <c r="G71" s="43">
        <f t="shared" si="1"/>
        <v>336</v>
      </c>
      <c r="H71" s="44">
        <f>VLOOKUP(B71,'OFERTA ECONÓMICA'!$B$20:$F$307,3,FALSE)</f>
        <v>0</v>
      </c>
      <c r="I71" s="44">
        <f t="shared" si="0"/>
        <v>0</v>
      </c>
    </row>
    <row r="72" spans="2:9" x14ac:dyDescent="0.3">
      <c r="B72" t="s">
        <v>173</v>
      </c>
      <c r="C72" s="1" t="s">
        <v>172</v>
      </c>
      <c r="D72" s="45" t="s">
        <v>603</v>
      </c>
      <c r="E72" s="5">
        <v>30</v>
      </c>
      <c r="F72" s="5">
        <v>0.75</v>
      </c>
      <c r="G72" s="43">
        <f t="shared" si="1"/>
        <v>22.5</v>
      </c>
      <c r="H72" s="44">
        <f>VLOOKUP(B72,'OFERTA ECONÓMICA'!$B$20:$F$307,3,FALSE)</f>
        <v>0</v>
      </c>
      <c r="I72" s="44">
        <f t="shared" si="0"/>
        <v>0</v>
      </c>
    </row>
    <row r="73" spans="2:9" x14ac:dyDescent="0.3">
      <c r="B73" t="s">
        <v>175</v>
      </c>
      <c r="C73" s="1" t="s">
        <v>174</v>
      </c>
      <c r="D73" s="45" t="s">
        <v>603</v>
      </c>
      <c r="E73" s="5">
        <v>10</v>
      </c>
      <c r="F73" s="5">
        <v>1.05</v>
      </c>
      <c r="G73" s="43">
        <f t="shared" si="1"/>
        <v>10.5</v>
      </c>
      <c r="H73" s="44">
        <f>VLOOKUP(B73,'OFERTA ECONÓMICA'!$B$20:$F$307,3,FALSE)</f>
        <v>0</v>
      </c>
      <c r="I73" s="44">
        <f t="shared" si="0"/>
        <v>0</v>
      </c>
    </row>
    <row r="74" spans="2:9" x14ac:dyDescent="0.3">
      <c r="B74" t="s">
        <v>177</v>
      </c>
      <c r="C74" s="1" t="s">
        <v>176</v>
      </c>
      <c r="D74" s="1" t="s">
        <v>604</v>
      </c>
      <c r="E74" s="5">
        <v>8</v>
      </c>
      <c r="F74" s="5">
        <v>2.6</v>
      </c>
      <c r="G74" s="43">
        <f t="shared" si="1"/>
        <v>20.8</v>
      </c>
      <c r="H74" s="44">
        <f>VLOOKUP(B74,'OFERTA ECONÓMICA'!$B$20:$F$307,3,FALSE)</f>
        <v>0</v>
      </c>
      <c r="I74" s="44">
        <f t="shared" si="0"/>
        <v>0</v>
      </c>
    </row>
    <row r="75" spans="2:9" x14ac:dyDescent="0.3">
      <c r="B75" t="s">
        <v>179</v>
      </c>
      <c r="C75" s="1" t="s">
        <v>178</v>
      </c>
      <c r="D75" s="45" t="s">
        <v>603</v>
      </c>
      <c r="E75" s="5">
        <v>5</v>
      </c>
      <c r="F75" s="5">
        <v>1.5</v>
      </c>
      <c r="G75" s="43">
        <f t="shared" si="1"/>
        <v>7.5</v>
      </c>
      <c r="H75" s="44">
        <f>VLOOKUP(B75,'OFERTA ECONÓMICA'!$B$20:$F$307,3,FALSE)</f>
        <v>0</v>
      </c>
      <c r="I75" s="44">
        <f t="shared" si="0"/>
        <v>0</v>
      </c>
    </row>
    <row r="76" spans="2:9" x14ac:dyDescent="0.3">
      <c r="B76" t="s">
        <v>181</v>
      </c>
      <c r="C76" s="1" t="s">
        <v>180</v>
      </c>
      <c r="D76" s="1" t="s">
        <v>604</v>
      </c>
      <c r="E76" s="5">
        <v>3</v>
      </c>
      <c r="F76" s="5">
        <v>9.5</v>
      </c>
      <c r="G76" s="43">
        <f t="shared" si="1"/>
        <v>28.5</v>
      </c>
      <c r="H76" s="44">
        <f>VLOOKUP(B76,'OFERTA ECONÓMICA'!$B$20:$F$307,3,FALSE)</f>
        <v>0</v>
      </c>
      <c r="I76" s="44">
        <f t="shared" si="0"/>
        <v>0</v>
      </c>
    </row>
    <row r="77" spans="2:9" x14ac:dyDescent="0.3">
      <c r="B77" t="s">
        <v>183</v>
      </c>
      <c r="C77" s="1" t="s">
        <v>182</v>
      </c>
      <c r="D77" s="45" t="s">
        <v>603</v>
      </c>
      <c r="E77" s="5">
        <v>5</v>
      </c>
      <c r="F77" s="5">
        <v>5.9</v>
      </c>
      <c r="G77" s="43">
        <f t="shared" si="1"/>
        <v>29.5</v>
      </c>
      <c r="H77" s="44">
        <f>VLOOKUP(B77,'OFERTA ECONÓMICA'!$B$20:$F$307,3,FALSE)</f>
        <v>0</v>
      </c>
      <c r="I77" s="44">
        <f t="shared" si="0"/>
        <v>0</v>
      </c>
    </row>
    <row r="78" spans="2:9" x14ac:dyDescent="0.3">
      <c r="B78" t="s">
        <v>186</v>
      </c>
      <c r="C78" s="1" t="s">
        <v>185</v>
      </c>
      <c r="D78" s="45" t="s">
        <v>603</v>
      </c>
      <c r="E78" s="5">
        <v>10</v>
      </c>
      <c r="F78" s="5">
        <v>47.48</v>
      </c>
      <c r="G78" s="43">
        <f t="shared" si="1"/>
        <v>474.79999999999995</v>
      </c>
      <c r="H78" s="44">
        <f>VLOOKUP(B78,'OFERTA ECONÓMICA'!$B$20:$F$307,3,FALSE)</f>
        <v>0</v>
      </c>
      <c r="I78" s="44">
        <f t="shared" ref="I78:I141" si="2">ROUND(E78*H78,2)</f>
        <v>0</v>
      </c>
    </row>
    <row r="79" spans="2:9" x14ac:dyDescent="0.3">
      <c r="B79" t="s">
        <v>188</v>
      </c>
      <c r="C79" s="1" t="s">
        <v>187</v>
      </c>
      <c r="D79" s="45" t="s">
        <v>603</v>
      </c>
      <c r="E79" s="5">
        <v>1</v>
      </c>
      <c r="F79" s="5">
        <v>140</v>
      </c>
      <c r="G79" s="43">
        <f t="shared" ref="G79:G142" si="3">E79*F79</f>
        <v>140</v>
      </c>
      <c r="H79" s="44">
        <f>VLOOKUP(B79,'OFERTA ECONÓMICA'!$B$20:$F$307,3,FALSE)</f>
        <v>0</v>
      </c>
      <c r="I79" s="44">
        <f t="shared" si="2"/>
        <v>0</v>
      </c>
    </row>
    <row r="80" spans="2:9" x14ac:dyDescent="0.3">
      <c r="B80" t="s">
        <v>190</v>
      </c>
      <c r="C80" s="1" t="s">
        <v>189</v>
      </c>
      <c r="D80" s="45" t="s">
        <v>603</v>
      </c>
      <c r="E80" s="5">
        <v>1</v>
      </c>
      <c r="F80" s="5">
        <v>470</v>
      </c>
      <c r="G80" s="43">
        <f t="shared" si="3"/>
        <v>470</v>
      </c>
      <c r="H80" s="44">
        <f>VLOOKUP(B80,'OFERTA ECONÓMICA'!$B$20:$F$307,3,FALSE)</f>
        <v>0</v>
      </c>
      <c r="I80" s="44">
        <f t="shared" si="2"/>
        <v>0</v>
      </c>
    </row>
    <row r="81" spans="2:9" x14ac:dyDescent="0.3">
      <c r="B81" t="s">
        <v>192</v>
      </c>
      <c r="C81" s="1" t="s">
        <v>191</v>
      </c>
      <c r="D81" s="45" t="s">
        <v>603</v>
      </c>
      <c r="E81" s="5">
        <v>10</v>
      </c>
      <c r="F81" s="5">
        <v>9.5</v>
      </c>
      <c r="G81" s="43">
        <f t="shared" si="3"/>
        <v>95</v>
      </c>
      <c r="H81" s="44">
        <f>VLOOKUP(B81,'OFERTA ECONÓMICA'!$B$20:$F$307,3,FALSE)</f>
        <v>0</v>
      </c>
      <c r="I81" s="44">
        <f t="shared" si="2"/>
        <v>0</v>
      </c>
    </row>
    <row r="82" spans="2:9" x14ac:dyDescent="0.3">
      <c r="B82" t="s">
        <v>194</v>
      </c>
      <c r="C82" s="1" t="s">
        <v>193</v>
      </c>
      <c r="D82" s="45" t="s">
        <v>603</v>
      </c>
      <c r="E82" s="5">
        <v>60</v>
      </c>
      <c r="F82" s="5">
        <v>7.5</v>
      </c>
      <c r="G82" s="43">
        <f t="shared" si="3"/>
        <v>450</v>
      </c>
      <c r="H82" s="44">
        <f>VLOOKUP(B82,'OFERTA ECONÓMICA'!$B$20:$F$307,3,FALSE)</f>
        <v>0</v>
      </c>
      <c r="I82" s="44">
        <f t="shared" si="2"/>
        <v>0</v>
      </c>
    </row>
    <row r="83" spans="2:9" x14ac:dyDescent="0.3">
      <c r="B83" t="s">
        <v>196</v>
      </c>
      <c r="C83" s="1" t="s">
        <v>195</v>
      </c>
      <c r="D83" s="45" t="s">
        <v>603</v>
      </c>
      <c r="E83" s="5">
        <v>5</v>
      </c>
      <c r="F83" s="5">
        <v>7.85</v>
      </c>
      <c r="G83" s="43">
        <f t="shared" si="3"/>
        <v>39.25</v>
      </c>
      <c r="H83" s="44">
        <f>VLOOKUP(B83,'OFERTA ECONÓMICA'!$B$20:$F$307,3,FALSE)</f>
        <v>0</v>
      </c>
      <c r="I83" s="44">
        <f t="shared" si="2"/>
        <v>0</v>
      </c>
    </row>
    <row r="84" spans="2:9" x14ac:dyDescent="0.3">
      <c r="B84" t="s">
        <v>198</v>
      </c>
      <c r="C84" s="1" t="s">
        <v>197</v>
      </c>
      <c r="D84" s="45" t="s">
        <v>603</v>
      </c>
      <c r="E84" s="5">
        <v>5</v>
      </c>
      <c r="F84" s="5">
        <v>7.85</v>
      </c>
      <c r="G84" s="43">
        <f t="shared" si="3"/>
        <v>39.25</v>
      </c>
      <c r="H84" s="44">
        <f>VLOOKUP(B84,'OFERTA ECONÓMICA'!$B$20:$F$307,3,FALSE)</f>
        <v>0</v>
      </c>
      <c r="I84" s="44">
        <f t="shared" si="2"/>
        <v>0</v>
      </c>
    </row>
    <row r="85" spans="2:9" x14ac:dyDescent="0.3">
      <c r="B85" t="s">
        <v>200</v>
      </c>
      <c r="C85" s="1" t="s">
        <v>199</v>
      </c>
      <c r="D85" s="45" t="s">
        <v>603</v>
      </c>
      <c r="E85" s="5">
        <v>5</v>
      </c>
      <c r="F85" s="5">
        <v>7.85</v>
      </c>
      <c r="G85" s="43">
        <f t="shared" si="3"/>
        <v>39.25</v>
      </c>
      <c r="H85" s="44">
        <f>VLOOKUP(B85,'OFERTA ECONÓMICA'!$B$20:$F$307,3,FALSE)</f>
        <v>0</v>
      </c>
      <c r="I85" s="44">
        <f t="shared" si="2"/>
        <v>0</v>
      </c>
    </row>
    <row r="86" spans="2:9" x14ac:dyDescent="0.3">
      <c r="B86" t="s">
        <v>202</v>
      </c>
      <c r="C86" s="1" t="s">
        <v>201</v>
      </c>
      <c r="D86" s="45" t="s">
        <v>603</v>
      </c>
      <c r="E86" s="5">
        <v>5</v>
      </c>
      <c r="F86" s="5">
        <v>7.85</v>
      </c>
      <c r="G86" s="43">
        <f t="shared" si="3"/>
        <v>39.25</v>
      </c>
      <c r="H86" s="44">
        <f>VLOOKUP(B86,'OFERTA ECONÓMICA'!$B$20:$F$307,3,FALSE)</f>
        <v>0</v>
      </c>
      <c r="I86" s="44">
        <f t="shared" si="2"/>
        <v>0</v>
      </c>
    </row>
    <row r="87" spans="2:9" x14ac:dyDescent="0.3">
      <c r="B87" t="s">
        <v>204</v>
      </c>
      <c r="C87" s="1" t="s">
        <v>203</v>
      </c>
      <c r="D87" s="45" t="s">
        <v>603</v>
      </c>
      <c r="E87" s="5">
        <v>5</v>
      </c>
      <c r="F87" s="5">
        <v>14.2</v>
      </c>
      <c r="G87" s="43">
        <f t="shared" si="3"/>
        <v>71</v>
      </c>
      <c r="H87" s="44">
        <f>VLOOKUP(B87,'OFERTA ECONÓMICA'!$B$20:$F$307,3,FALSE)</f>
        <v>0</v>
      </c>
      <c r="I87" s="44">
        <f t="shared" si="2"/>
        <v>0</v>
      </c>
    </row>
    <row r="88" spans="2:9" x14ac:dyDescent="0.3">
      <c r="B88" t="s">
        <v>206</v>
      </c>
      <c r="C88" s="1" t="s">
        <v>205</v>
      </c>
      <c r="D88" s="45" t="s">
        <v>603</v>
      </c>
      <c r="E88" s="5">
        <v>60</v>
      </c>
      <c r="F88" s="5">
        <v>14.7</v>
      </c>
      <c r="G88" s="43">
        <f t="shared" si="3"/>
        <v>882</v>
      </c>
      <c r="H88" s="44">
        <f>VLOOKUP(B88,'OFERTA ECONÓMICA'!$B$20:$F$307,3,FALSE)</f>
        <v>0</v>
      </c>
      <c r="I88" s="44">
        <f t="shared" si="2"/>
        <v>0</v>
      </c>
    </row>
    <row r="89" spans="2:9" x14ac:dyDescent="0.3">
      <c r="B89" t="s">
        <v>208</v>
      </c>
      <c r="C89" s="1" t="s">
        <v>207</v>
      </c>
      <c r="D89" s="45" t="s">
        <v>603</v>
      </c>
      <c r="E89" s="5">
        <v>5</v>
      </c>
      <c r="F89" s="5">
        <v>14.7</v>
      </c>
      <c r="G89" s="43">
        <f t="shared" si="3"/>
        <v>73.5</v>
      </c>
      <c r="H89" s="44">
        <f>VLOOKUP(B89,'OFERTA ECONÓMICA'!$B$20:$F$307,3,FALSE)</f>
        <v>0</v>
      </c>
      <c r="I89" s="44">
        <f t="shared" si="2"/>
        <v>0</v>
      </c>
    </row>
    <row r="90" spans="2:9" x14ac:dyDescent="0.3">
      <c r="B90" t="s">
        <v>210</v>
      </c>
      <c r="C90" s="1" t="s">
        <v>209</v>
      </c>
      <c r="D90" s="45" t="s">
        <v>603</v>
      </c>
      <c r="E90" s="5">
        <v>75</v>
      </c>
      <c r="F90" s="5">
        <v>19.05</v>
      </c>
      <c r="G90" s="43">
        <f t="shared" si="3"/>
        <v>1428.75</v>
      </c>
      <c r="H90" s="44">
        <f>VLOOKUP(B90,'OFERTA ECONÓMICA'!$B$20:$F$307,3,FALSE)</f>
        <v>0</v>
      </c>
      <c r="I90" s="44">
        <f t="shared" si="2"/>
        <v>0</v>
      </c>
    </row>
    <row r="91" spans="2:9" x14ac:dyDescent="0.3">
      <c r="B91" t="s">
        <v>212</v>
      </c>
      <c r="C91" s="1" t="s">
        <v>211</v>
      </c>
      <c r="D91" s="45" t="s">
        <v>603</v>
      </c>
      <c r="E91" s="5">
        <v>25</v>
      </c>
      <c r="F91" s="5">
        <v>19.05</v>
      </c>
      <c r="G91" s="43">
        <f t="shared" si="3"/>
        <v>476.25</v>
      </c>
      <c r="H91" s="44">
        <f>VLOOKUP(B91,'OFERTA ECONÓMICA'!$B$20:$F$307,3,FALSE)</f>
        <v>0</v>
      </c>
      <c r="I91" s="44">
        <f t="shared" si="2"/>
        <v>0</v>
      </c>
    </row>
    <row r="92" spans="2:9" x14ac:dyDescent="0.3">
      <c r="B92" t="s">
        <v>214</v>
      </c>
      <c r="C92" s="1" t="s">
        <v>213</v>
      </c>
      <c r="D92" s="45" t="s">
        <v>603</v>
      </c>
      <c r="E92" s="5">
        <v>25</v>
      </c>
      <c r="F92" s="5">
        <v>19.05</v>
      </c>
      <c r="G92" s="43">
        <f t="shared" si="3"/>
        <v>476.25</v>
      </c>
      <c r="H92" s="44">
        <f>VLOOKUP(B92,'OFERTA ECONÓMICA'!$B$20:$F$307,3,FALSE)</f>
        <v>0</v>
      </c>
      <c r="I92" s="44">
        <f t="shared" si="2"/>
        <v>0</v>
      </c>
    </row>
    <row r="93" spans="2:9" x14ac:dyDescent="0.3">
      <c r="B93" t="s">
        <v>216</v>
      </c>
      <c r="C93" s="1" t="s">
        <v>215</v>
      </c>
      <c r="D93" s="45" t="s">
        <v>603</v>
      </c>
      <c r="E93" s="5">
        <v>5</v>
      </c>
      <c r="F93" s="5">
        <v>19.05</v>
      </c>
      <c r="G93" s="43">
        <f t="shared" si="3"/>
        <v>95.25</v>
      </c>
      <c r="H93" s="44">
        <f>VLOOKUP(B93,'OFERTA ECONÓMICA'!$B$20:$F$307,3,FALSE)</f>
        <v>0</v>
      </c>
      <c r="I93" s="44">
        <f t="shared" si="2"/>
        <v>0</v>
      </c>
    </row>
    <row r="94" spans="2:9" x14ac:dyDescent="0.3">
      <c r="B94" t="s">
        <v>218</v>
      </c>
      <c r="C94" s="1" t="s">
        <v>217</v>
      </c>
      <c r="D94" s="45" t="s">
        <v>603</v>
      </c>
      <c r="E94" s="5">
        <v>10</v>
      </c>
      <c r="F94" s="5">
        <v>19.05</v>
      </c>
      <c r="G94" s="43">
        <f t="shared" si="3"/>
        <v>190.5</v>
      </c>
      <c r="H94" s="44">
        <f>VLOOKUP(B94,'OFERTA ECONÓMICA'!$B$20:$F$307,3,FALSE)</f>
        <v>0</v>
      </c>
      <c r="I94" s="44">
        <f t="shared" si="2"/>
        <v>0</v>
      </c>
    </row>
    <row r="95" spans="2:9" x14ac:dyDescent="0.3">
      <c r="B95" t="s">
        <v>220</v>
      </c>
      <c r="C95" s="1" t="s">
        <v>219</v>
      </c>
      <c r="D95" s="45" t="s">
        <v>603</v>
      </c>
      <c r="E95" s="5">
        <v>5</v>
      </c>
      <c r="F95" s="5">
        <v>19.05</v>
      </c>
      <c r="G95" s="43">
        <f t="shared" si="3"/>
        <v>95.25</v>
      </c>
      <c r="H95" s="44">
        <f>VLOOKUP(B95,'OFERTA ECONÓMICA'!$B$20:$F$307,3,FALSE)</f>
        <v>0</v>
      </c>
      <c r="I95" s="44">
        <f t="shared" si="2"/>
        <v>0</v>
      </c>
    </row>
    <row r="96" spans="2:9" x14ac:dyDescent="0.3">
      <c r="B96" t="s">
        <v>222</v>
      </c>
      <c r="C96" s="1" t="s">
        <v>221</v>
      </c>
      <c r="D96" s="45" t="s">
        <v>603</v>
      </c>
      <c r="E96" s="5">
        <v>10</v>
      </c>
      <c r="F96" s="5">
        <v>19.05</v>
      </c>
      <c r="G96" s="43">
        <f t="shared" si="3"/>
        <v>190.5</v>
      </c>
      <c r="H96" s="44">
        <f>VLOOKUP(B96,'OFERTA ECONÓMICA'!$B$20:$F$307,3,FALSE)</f>
        <v>0</v>
      </c>
      <c r="I96" s="44">
        <f t="shared" si="2"/>
        <v>0</v>
      </c>
    </row>
    <row r="97" spans="2:9" x14ac:dyDescent="0.3">
      <c r="B97" t="s">
        <v>224</v>
      </c>
      <c r="C97" s="1" t="s">
        <v>223</v>
      </c>
      <c r="D97" s="45" t="s">
        <v>603</v>
      </c>
      <c r="E97" s="5">
        <v>20</v>
      </c>
      <c r="F97" s="5">
        <v>23.2</v>
      </c>
      <c r="G97" s="43">
        <f t="shared" si="3"/>
        <v>464</v>
      </c>
      <c r="H97" s="44">
        <f>VLOOKUP(B97,'OFERTA ECONÓMICA'!$B$20:$F$307,3,FALSE)</f>
        <v>0</v>
      </c>
      <c r="I97" s="44">
        <f t="shared" si="2"/>
        <v>0</v>
      </c>
    </row>
    <row r="98" spans="2:9" x14ac:dyDescent="0.3">
      <c r="B98" t="s">
        <v>226</v>
      </c>
      <c r="C98" s="1" t="s">
        <v>225</v>
      </c>
      <c r="D98" s="45" t="s">
        <v>603</v>
      </c>
      <c r="E98" s="5">
        <v>5</v>
      </c>
      <c r="F98" s="5">
        <v>23.5</v>
      </c>
      <c r="G98" s="43">
        <f t="shared" si="3"/>
        <v>117.5</v>
      </c>
      <c r="H98" s="44">
        <f>VLOOKUP(B98,'OFERTA ECONÓMICA'!$B$20:$F$307,3,FALSE)</f>
        <v>0</v>
      </c>
      <c r="I98" s="44">
        <f t="shared" si="2"/>
        <v>0</v>
      </c>
    </row>
    <row r="99" spans="2:9" x14ac:dyDescent="0.3">
      <c r="B99" t="s">
        <v>228</v>
      </c>
      <c r="C99" s="1" t="s">
        <v>227</v>
      </c>
      <c r="D99" s="45" t="s">
        <v>603</v>
      </c>
      <c r="E99" s="5">
        <v>10</v>
      </c>
      <c r="F99" s="5">
        <v>23.5</v>
      </c>
      <c r="G99" s="43">
        <f t="shared" si="3"/>
        <v>235</v>
      </c>
      <c r="H99" s="44">
        <f>VLOOKUP(B99,'OFERTA ECONÓMICA'!$B$20:$F$307,3,FALSE)</f>
        <v>0</v>
      </c>
      <c r="I99" s="44">
        <f t="shared" si="2"/>
        <v>0</v>
      </c>
    </row>
    <row r="100" spans="2:9" x14ac:dyDescent="0.3">
      <c r="B100" t="s">
        <v>230</v>
      </c>
      <c r="C100" s="1" t="s">
        <v>229</v>
      </c>
      <c r="D100" s="45" t="s">
        <v>603</v>
      </c>
      <c r="E100" s="5">
        <v>15</v>
      </c>
      <c r="F100" s="5">
        <v>23.5</v>
      </c>
      <c r="G100" s="43">
        <f t="shared" si="3"/>
        <v>352.5</v>
      </c>
      <c r="H100" s="44">
        <f>VLOOKUP(B100,'OFERTA ECONÓMICA'!$B$20:$F$307,3,FALSE)</f>
        <v>0</v>
      </c>
      <c r="I100" s="44">
        <f t="shared" si="2"/>
        <v>0</v>
      </c>
    </row>
    <row r="101" spans="2:9" x14ac:dyDescent="0.3">
      <c r="B101" t="s">
        <v>233</v>
      </c>
      <c r="C101" s="1" t="s">
        <v>232</v>
      </c>
      <c r="D101" s="45" t="s">
        <v>604</v>
      </c>
      <c r="E101" s="5">
        <v>2</v>
      </c>
      <c r="F101" s="5">
        <v>24.8</v>
      </c>
      <c r="G101" s="43">
        <f t="shared" si="3"/>
        <v>49.6</v>
      </c>
      <c r="H101" s="44">
        <f>VLOOKUP(B101,'OFERTA ECONÓMICA'!$B$20:$F$307,3,FALSE)</f>
        <v>0</v>
      </c>
      <c r="I101" s="44">
        <f t="shared" si="2"/>
        <v>0</v>
      </c>
    </row>
    <row r="102" spans="2:9" x14ac:dyDescent="0.3">
      <c r="B102" t="s">
        <v>235</v>
      </c>
      <c r="C102" s="1" t="s">
        <v>234</v>
      </c>
      <c r="D102" s="45" t="s">
        <v>604</v>
      </c>
      <c r="E102" s="5">
        <v>2</v>
      </c>
      <c r="F102" s="5">
        <v>7.75</v>
      </c>
      <c r="G102" s="43">
        <f t="shared" si="3"/>
        <v>15.5</v>
      </c>
      <c r="H102" s="44">
        <f>VLOOKUP(B102,'OFERTA ECONÓMICA'!$B$20:$F$307,3,FALSE)</f>
        <v>0</v>
      </c>
      <c r="I102" s="44">
        <f t="shared" si="2"/>
        <v>0</v>
      </c>
    </row>
    <row r="103" spans="2:9" x14ac:dyDescent="0.3">
      <c r="B103" t="s">
        <v>237</v>
      </c>
      <c r="C103" s="1" t="s">
        <v>236</v>
      </c>
      <c r="D103" s="45" t="s">
        <v>604</v>
      </c>
      <c r="E103" s="5">
        <v>25</v>
      </c>
      <c r="F103" s="5">
        <v>11.25</v>
      </c>
      <c r="G103" s="43">
        <f t="shared" si="3"/>
        <v>281.25</v>
      </c>
      <c r="H103" s="44">
        <f>VLOOKUP(B103,'OFERTA ECONÓMICA'!$B$20:$F$307,3,FALSE)</f>
        <v>0</v>
      </c>
      <c r="I103" s="44">
        <f t="shared" si="2"/>
        <v>0</v>
      </c>
    </row>
    <row r="104" spans="2:9" x14ac:dyDescent="0.3">
      <c r="B104" t="s">
        <v>240</v>
      </c>
      <c r="C104" s="1" t="s">
        <v>239</v>
      </c>
      <c r="D104" s="45" t="s">
        <v>603</v>
      </c>
      <c r="E104" s="5">
        <v>25</v>
      </c>
      <c r="F104" s="5">
        <v>2.0499999999999998</v>
      </c>
      <c r="G104" s="43">
        <f t="shared" si="3"/>
        <v>51.249999999999993</v>
      </c>
      <c r="H104" s="44">
        <f>VLOOKUP(B104,'OFERTA ECONÓMICA'!$B$20:$F$307,3,FALSE)</f>
        <v>0</v>
      </c>
      <c r="I104" s="44">
        <f t="shared" si="2"/>
        <v>0</v>
      </c>
    </row>
    <row r="105" spans="2:9" x14ac:dyDescent="0.3">
      <c r="B105" t="s">
        <v>242</v>
      </c>
      <c r="C105" s="1" t="s">
        <v>241</v>
      </c>
      <c r="D105" s="1" t="s">
        <v>604</v>
      </c>
      <c r="E105" s="5">
        <v>300</v>
      </c>
      <c r="F105" s="5">
        <v>1.25</v>
      </c>
      <c r="G105" s="43">
        <f t="shared" si="3"/>
        <v>375</v>
      </c>
      <c r="H105" s="44">
        <f>VLOOKUP(B105,'OFERTA ECONÓMICA'!$B$20:$F$307,3,FALSE)</f>
        <v>0</v>
      </c>
      <c r="I105" s="44">
        <f t="shared" si="2"/>
        <v>0</v>
      </c>
    </row>
    <row r="106" spans="2:9" x14ac:dyDescent="0.3">
      <c r="B106" t="s">
        <v>244</v>
      </c>
      <c r="C106" s="1" t="s">
        <v>243</v>
      </c>
      <c r="D106" s="45" t="s">
        <v>603</v>
      </c>
      <c r="E106" s="5">
        <v>50</v>
      </c>
      <c r="F106" s="5">
        <v>0.25</v>
      </c>
      <c r="G106" s="43">
        <f t="shared" si="3"/>
        <v>12.5</v>
      </c>
      <c r="H106" s="44">
        <f>VLOOKUP(B106,'OFERTA ECONÓMICA'!$B$20:$F$307,3,FALSE)</f>
        <v>0</v>
      </c>
      <c r="I106" s="44">
        <f t="shared" si="2"/>
        <v>0</v>
      </c>
    </row>
    <row r="107" spans="2:9" x14ac:dyDescent="0.3">
      <c r="B107" t="s">
        <v>246</v>
      </c>
      <c r="C107" s="1" t="s">
        <v>245</v>
      </c>
      <c r="D107" s="45" t="s">
        <v>603</v>
      </c>
      <c r="E107" s="5">
        <v>350</v>
      </c>
      <c r="F107" s="5">
        <v>0.15</v>
      </c>
      <c r="G107" s="43">
        <f t="shared" si="3"/>
        <v>52.5</v>
      </c>
      <c r="H107" s="44">
        <f>VLOOKUP(B107,'OFERTA ECONÓMICA'!$B$20:$F$307,3,FALSE)</f>
        <v>0</v>
      </c>
      <c r="I107" s="44">
        <f t="shared" si="2"/>
        <v>0</v>
      </c>
    </row>
    <row r="108" spans="2:9" x14ac:dyDescent="0.3">
      <c r="B108" t="s">
        <v>248</v>
      </c>
      <c r="C108" s="1" t="s">
        <v>247</v>
      </c>
      <c r="D108" s="45" t="s">
        <v>603</v>
      </c>
      <c r="E108" s="5">
        <v>225</v>
      </c>
      <c r="F108" s="5">
        <v>0.3</v>
      </c>
      <c r="G108" s="43">
        <f t="shared" si="3"/>
        <v>67.5</v>
      </c>
      <c r="H108" s="44">
        <f>VLOOKUP(B108,'OFERTA ECONÓMICA'!$B$20:$F$307,3,FALSE)</f>
        <v>0</v>
      </c>
      <c r="I108" s="44">
        <f t="shared" si="2"/>
        <v>0</v>
      </c>
    </row>
    <row r="109" spans="2:9" x14ac:dyDescent="0.3">
      <c r="B109" t="s">
        <v>250</v>
      </c>
      <c r="C109" s="1" t="s">
        <v>249</v>
      </c>
      <c r="D109" s="45" t="s">
        <v>603</v>
      </c>
      <c r="E109" s="5">
        <v>110</v>
      </c>
      <c r="F109" s="5">
        <v>0.15</v>
      </c>
      <c r="G109" s="43">
        <f t="shared" si="3"/>
        <v>16.5</v>
      </c>
      <c r="H109" s="44">
        <f>VLOOKUP(B109,'OFERTA ECONÓMICA'!$B$20:$F$307,3,FALSE)</f>
        <v>0</v>
      </c>
      <c r="I109" s="44">
        <f t="shared" si="2"/>
        <v>0</v>
      </c>
    </row>
    <row r="110" spans="2:9" x14ac:dyDescent="0.3">
      <c r="B110" t="s">
        <v>252</v>
      </c>
      <c r="C110" s="1" t="s">
        <v>251</v>
      </c>
      <c r="D110" s="45" t="s">
        <v>603</v>
      </c>
      <c r="E110" s="5">
        <v>150</v>
      </c>
      <c r="F110" s="5">
        <v>0.45</v>
      </c>
      <c r="G110" s="43">
        <f t="shared" si="3"/>
        <v>67.5</v>
      </c>
      <c r="H110" s="44">
        <f>VLOOKUP(B110,'OFERTA ECONÓMICA'!$B$20:$F$307,3,FALSE)</f>
        <v>0</v>
      </c>
      <c r="I110" s="44">
        <f t="shared" si="2"/>
        <v>0</v>
      </c>
    </row>
    <row r="111" spans="2:9" x14ac:dyDescent="0.3">
      <c r="B111" t="s">
        <v>254</v>
      </c>
      <c r="C111" s="1" t="s">
        <v>253</v>
      </c>
      <c r="D111" s="45" t="s">
        <v>603</v>
      </c>
      <c r="E111" s="5">
        <v>25</v>
      </c>
      <c r="F111" s="5">
        <v>0.2</v>
      </c>
      <c r="G111" s="43">
        <f t="shared" si="3"/>
        <v>5</v>
      </c>
      <c r="H111" s="44">
        <f>VLOOKUP(B111,'OFERTA ECONÓMICA'!$B$20:$F$307,3,FALSE)</f>
        <v>0</v>
      </c>
      <c r="I111" s="44">
        <f t="shared" si="2"/>
        <v>0</v>
      </c>
    </row>
    <row r="112" spans="2:9" x14ac:dyDescent="0.3">
      <c r="B112" t="s">
        <v>256</v>
      </c>
      <c r="C112" s="1" t="s">
        <v>255</v>
      </c>
      <c r="D112" s="45" t="s">
        <v>603</v>
      </c>
      <c r="E112" s="5">
        <v>1600</v>
      </c>
      <c r="F112" s="5">
        <v>0.2</v>
      </c>
      <c r="G112" s="43">
        <f t="shared" si="3"/>
        <v>320</v>
      </c>
      <c r="H112" s="44">
        <f>VLOOKUP(B112,'OFERTA ECONÓMICA'!$B$20:$F$307,3,FALSE)</f>
        <v>0</v>
      </c>
      <c r="I112" s="44">
        <f t="shared" si="2"/>
        <v>0</v>
      </c>
    </row>
    <row r="113" spans="2:9" x14ac:dyDescent="0.3">
      <c r="B113" t="s">
        <v>258</v>
      </c>
      <c r="C113" s="1" t="s">
        <v>257</v>
      </c>
      <c r="D113" s="45" t="s">
        <v>603</v>
      </c>
      <c r="E113" s="5">
        <v>2200</v>
      </c>
      <c r="F113" s="5">
        <v>0.3</v>
      </c>
      <c r="G113" s="43">
        <f t="shared" si="3"/>
        <v>660</v>
      </c>
      <c r="H113" s="44">
        <f>VLOOKUP(B113,'OFERTA ECONÓMICA'!$B$20:$F$307,3,FALSE)</f>
        <v>0</v>
      </c>
      <c r="I113" s="44">
        <f t="shared" si="2"/>
        <v>0</v>
      </c>
    </row>
    <row r="114" spans="2:9" x14ac:dyDescent="0.3">
      <c r="B114" t="s">
        <v>260</v>
      </c>
      <c r="C114" s="1" t="s">
        <v>259</v>
      </c>
      <c r="D114" s="45" t="s">
        <v>603</v>
      </c>
      <c r="E114" s="5">
        <v>1500</v>
      </c>
      <c r="F114" s="5">
        <v>0.45</v>
      </c>
      <c r="G114" s="43">
        <f t="shared" si="3"/>
        <v>675</v>
      </c>
      <c r="H114" s="44">
        <f>VLOOKUP(B114,'OFERTA ECONÓMICA'!$B$20:$F$307,3,FALSE)</f>
        <v>0</v>
      </c>
      <c r="I114" s="44">
        <f t="shared" si="2"/>
        <v>0</v>
      </c>
    </row>
    <row r="115" spans="2:9" x14ac:dyDescent="0.3">
      <c r="B115" t="s">
        <v>262</v>
      </c>
      <c r="C115" s="1" t="s">
        <v>261</v>
      </c>
      <c r="D115" s="45" t="s">
        <v>603</v>
      </c>
      <c r="E115" s="5">
        <v>425</v>
      </c>
      <c r="F115" s="5">
        <v>0.35</v>
      </c>
      <c r="G115" s="43">
        <f t="shared" si="3"/>
        <v>148.75</v>
      </c>
      <c r="H115" s="44">
        <f>VLOOKUP(B115,'OFERTA ECONÓMICA'!$B$20:$F$307,3,FALSE)</f>
        <v>0</v>
      </c>
      <c r="I115" s="44">
        <f t="shared" si="2"/>
        <v>0</v>
      </c>
    </row>
    <row r="116" spans="2:9" x14ac:dyDescent="0.3">
      <c r="B116" t="s">
        <v>264</v>
      </c>
      <c r="C116" s="1" t="s">
        <v>263</v>
      </c>
      <c r="D116" s="45" t="s">
        <v>603</v>
      </c>
      <c r="E116" s="5">
        <v>100</v>
      </c>
      <c r="F116" s="5">
        <v>1.25</v>
      </c>
      <c r="G116" s="43">
        <f t="shared" si="3"/>
        <v>125</v>
      </c>
      <c r="H116" s="44">
        <f>VLOOKUP(B116,'OFERTA ECONÓMICA'!$B$20:$F$307,3,FALSE)</f>
        <v>0</v>
      </c>
      <c r="I116" s="44">
        <f t="shared" si="2"/>
        <v>0</v>
      </c>
    </row>
    <row r="117" spans="2:9" x14ac:dyDescent="0.3">
      <c r="B117" t="s">
        <v>266</v>
      </c>
      <c r="C117" s="1" t="s">
        <v>265</v>
      </c>
      <c r="D117" s="45" t="s">
        <v>603</v>
      </c>
      <c r="E117" s="5">
        <v>250</v>
      </c>
      <c r="F117" s="5">
        <v>3.5</v>
      </c>
      <c r="G117" s="43">
        <f t="shared" si="3"/>
        <v>875</v>
      </c>
      <c r="H117" s="44">
        <f>VLOOKUP(B117,'OFERTA ECONÓMICA'!$B$20:$F$307,3,FALSE)</f>
        <v>0</v>
      </c>
      <c r="I117" s="44">
        <f t="shared" si="2"/>
        <v>0</v>
      </c>
    </row>
    <row r="118" spans="2:9" x14ac:dyDescent="0.3">
      <c r="B118" t="s">
        <v>268</v>
      </c>
      <c r="C118" s="1" t="s">
        <v>267</v>
      </c>
      <c r="D118" s="45" t="s">
        <v>603</v>
      </c>
      <c r="E118" s="5">
        <v>725</v>
      </c>
      <c r="F118" s="5">
        <v>3.05</v>
      </c>
      <c r="G118" s="43">
        <f t="shared" si="3"/>
        <v>2211.25</v>
      </c>
      <c r="H118" s="44">
        <f>VLOOKUP(B118,'OFERTA ECONÓMICA'!$B$20:$F$307,3,FALSE)</f>
        <v>0</v>
      </c>
      <c r="I118" s="44">
        <f t="shared" si="2"/>
        <v>0</v>
      </c>
    </row>
    <row r="119" spans="2:9" x14ac:dyDescent="0.3">
      <c r="B119" t="s">
        <v>270</v>
      </c>
      <c r="C119" s="1" t="s">
        <v>269</v>
      </c>
      <c r="D119" s="45" t="s">
        <v>603</v>
      </c>
      <c r="E119" s="5">
        <v>75</v>
      </c>
      <c r="F119" s="5">
        <v>5.2</v>
      </c>
      <c r="G119" s="43">
        <f t="shared" si="3"/>
        <v>390</v>
      </c>
      <c r="H119" s="44">
        <f>VLOOKUP(B119,'OFERTA ECONÓMICA'!$B$20:$F$307,3,FALSE)</f>
        <v>0</v>
      </c>
      <c r="I119" s="44">
        <f t="shared" si="2"/>
        <v>0</v>
      </c>
    </row>
    <row r="120" spans="2:9" x14ac:dyDescent="0.3">
      <c r="B120" t="s">
        <v>272</v>
      </c>
      <c r="C120" s="1" t="s">
        <v>271</v>
      </c>
      <c r="D120" s="45" t="s">
        <v>603</v>
      </c>
      <c r="E120" s="5">
        <v>500</v>
      </c>
      <c r="F120" s="5">
        <v>0.25</v>
      </c>
      <c r="G120" s="43">
        <f t="shared" si="3"/>
        <v>125</v>
      </c>
      <c r="H120" s="44">
        <f>VLOOKUP(B120,'OFERTA ECONÓMICA'!$B$20:$F$307,3,FALSE)</f>
        <v>0</v>
      </c>
      <c r="I120" s="44">
        <f t="shared" si="2"/>
        <v>0</v>
      </c>
    </row>
    <row r="121" spans="2:9" x14ac:dyDescent="0.3">
      <c r="B121" t="s">
        <v>274</v>
      </c>
      <c r="C121" s="1" t="s">
        <v>273</v>
      </c>
      <c r="D121" s="45" t="s">
        <v>603</v>
      </c>
      <c r="E121" s="5">
        <v>8000</v>
      </c>
      <c r="F121" s="5">
        <v>0.2</v>
      </c>
      <c r="G121" s="43">
        <f t="shared" si="3"/>
        <v>1600</v>
      </c>
      <c r="H121" s="44">
        <f>VLOOKUP(B121,'OFERTA ECONÓMICA'!$B$20:$F$307,3,FALSE)</f>
        <v>0</v>
      </c>
      <c r="I121" s="44">
        <f t="shared" si="2"/>
        <v>0</v>
      </c>
    </row>
    <row r="122" spans="2:9" x14ac:dyDescent="0.3">
      <c r="B122" t="s">
        <v>276</v>
      </c>
      <c r="C122" s="1" t="s">
        <v>275</v>
      </c>
      <c r="D122" s="45" t="s">
        <v>603</v>
      </c>
      <c r="E122" s="5">
        <v>7000</v>
      </c>
      <c r="F122" s="5">
        <v>0.12</v>
      </c>
      <c r="G122" s="43">
        <f t="shared" si="3"/>
        <v>840</v>
      </c>
      <c r="H122" s="44">
        <f>VLOOKUP(B122,'OFERTA ECONÓMICA'!$B$20:$F$307,3,FALSE)</f>
        <v>0</v>
      </c>
      <c r="I122" s="44">
        <f t="shared" si="2"/>
        <v>0</v>
      </c>
    </row>
    <row r="123" spans="2:9" x14ac:dyDescent="0.3">
      <c r="B123" t="s">
        <v>278</v>
      </c>
      <c r="C123" s="1" t="s">
        <v>277</v>
      </c>
      <c r="D123" s="45" t="s">
        <v>603</v>
      </c>
      <c r="E123" s="5">
        <v>220</v>
      </c>
      <c r="F123" s="5">
        <v>0.4</v>
      </c>
      <c r="G123" s="43">
        <f t="shared" si="3"/>
        <v>88</v>
      </c>
      <c r="H123" s="44">
        <f>VLOOKUP(B123,'OFERTA ECONÓMICA'!$B$20:$F$307,3,FALSE)</f>
        <v>0</v>
      </c>
      <c r="I123" s="44">
        <f t="shared" si="2"/>
        <v>0</v>
      </c>
    </row>
    <row r="124" spans="2:9" x14ac:dyDescent="0.3">
      <c r="B124" t="s">
        <v>280</v>
      </c>
      <c r="C124" s="1" t="s">
        <v>279</v>
      </c>
      <c r="D124" s="45" t="s">
        <v>603</v>
      </c>
      <c r="E124" s="5">
        <v>75</v>
      </c>
      <c r="F124" s="5">
        <v>2.2000000000000002</v>
      </c>
      <c r="G124" s="43">
        <f t="shared" si="3"/>
        <v>165</v>
      </c>
      <c r="H124" s="44">
        <f>VLOOKUP(B124,'OFERTA ECONÓMICA'!$B$20:$F$307,3,FALSE)</f>
        <v>0</v>
      </c>
      <c r="I124" s="44">
        <f t="shared" si="2"/>
        <v>0</v>
      </c>
    </row>
    <row r="125" spans="2:9" x14ac:dyDescent="0.3">
      <c r="B125" t="s">
        <v>283</v>
      </c>
      <c r="C125" s="1" t="s">
        <v>282</v>
      </c>
      <c r="D125" s="45" t="s">
        <v>603</v>
      </c>
      <c r="E125" s="5">
        <v>4</v>
      </c>
      <c r="F125" s="5">
        <v>65.25</v>
      </c>
      <c r="G125" s="43">
        <f t="shared" si="3"/>
        <v>261</v>
      </c>
      <c r="H125" s="44">
        <f>VLOOKUP(B125,'OFERTA ECONÓMICA'!$B$20:$F$307,3,FALSE)</f>
        <v>0</v>
      </c>
      <c r="I125" s="44">
        <f t="shared" si="2"/>
        <v>0</v>
      </c>
    </row>
    <row r="126" spans="2:9" x14ac:dyDescent="0.3">
      <c r="B126" t="s">
        <v>285</v>
      </c>
      <c r="C126" s="1" t="s">
        <v>284</v>
      </c>
      <c r="D126" s="45" t="s">
        <v>603</v>
      </c>
      <c r="E126" s="5">
        <v>3</v>
      </c>
      <c r="F126" s="5">
        <v>27.75</v>
      </c>
      <c r="G126" s="43">
        <f t="shared" si="3"/>
        <v>83.25</v>
      </c>
      <c r="H126" s="44">
        <f>VLOOKUP(B126,'OFERTA ECONÓMICA'!$B$20:$F$307,3,FALSE)</f>
        <v>0</v>
      </c>
      <c r="I126" s="44">
        <f t="shared" si="2"/>
        <v>0</v>
      </c>
    </row>
    <row r="127" spans="2:9" x14ac:dyDescent="0.3">
      <c r="B127" t="s">
        <v>287</v>
      </c>
      <c r="C127" s="1" t="s">
        <v>286</v>
      </c>
      <c r="D127" s="45" t="s">
        <v>603</v>
      </c>
      <c r="E127" s="5">
        <v>3</v>
      </c>
      <c r="F127" s="5">
        <v>42</v>
      </c>
      <c r="G127" s="43">
        <f t="shared" si="3"/>
        <v>126</v>
      </c>
      <c r="H127" s="44">
        <f>VLOOKUP(B127,'OFERTA ECONÓMICA'!$B$20:$F$307,3,FALSE)</f>
        <v>0</v>
      </c>
      <c r="I127" s="44">
        <f t="shared" si="2"/>
        <v>0</v>
      </c>
    </row>
    <row r="128" spans="2:9" x14ac:dyDescent="0.3">
      <c r="B128" t="s">
        <v>289</v>
      </c>
      <c r="C128" s="1" t="s">
        <v>288</v>
      </c>
      <c r="D128" s="45" t="s">
        <v>603</v>
      </c>
      <c r="E128" s="5">
        <v>2</v>
      </c>
      <c r="F128" s="5">
        <v>192</v>
      </c>
      <c r="G128" s="43">
        <f t="shared" si="3"/>
        <v>384</v>
      </c>
      <c r="H128" s="44">
        <f>VLOOKUP(B128,'OFERTA ECONÓMICA'!$B$20:$F$307,3,FALSE)</f>
        <v>0</v>
      </c>
      <c r="I128" s="44">
        <f t="shared" si="2"/>
        <v>0</v>
      </c>
    </row>
    <row r="129" spans="2:9" x14ac:dyDescent="0.3">
      <c r="B129" t="s">
        <v>291</v>
      </c>
      <c r="C129" s="1" t="s">
        <v>290</v>
      </c>
      <c r="D129" s="45" t="s">
        <v>603</v>
      </c>
      <c r="E129" s="5">
        <v>300</v>
      </c>
      <c r="F129" s="5">
        <v>0.95</v>
      </c>
      <c r="G129" s="43">
        <f t="shared" si="3"/>
        <v>285</v>
      </c>
      <c r="H129" s="44">
        <f>VLOOKUP(B129,'OFERTA ECONÓMICA'!$B$20:$F$307,3,FALSE)</f>
        <v>0</v>
      </c>
      <c r="I129" s="44">
        <f t="shared" si="2"/>
        <v>0</v>
      </c>
    </row>
    <row r="130" spans="2:9" x14ac:dyDescent="0.3">
      <c r="B130" t="s">
        <v>293</v>
      </c>
      <c r="C130" s="1" t="s">
        <v>292</v>
      </c>
      <c r="D130" s="1" t="s">
        <v>604</v>
      </c>
      <c r="E130" s="5">
        <v>60</v>
      </c>
      <c r="F130" s="5">
        <v>4.5</v>
      </c>
      <c r="G130" s="43">
        <f t="shared" si="3"/>
        <v>270</v>
      </c>
      <c r="H130" s="44">
        <f>VLOOKUP(B130,'OFERTA ECONÓMICA'!$B$20:$F$307,3,FALSE)</f>
        <v>0</v>
      </c>
      <c r="I130" s="44">
        <f t="shared" si="2"/>
        <v>0</v>
      </c>
    </row>
    <row r="131" spans="2:9" x14ac:dyDescent="0.3">
      <c r="B131" t="s">
        <v>295</v>
      </c>
      <c r="C131" s="1" t="s">
        <v>294</v>
      </c>
      <c r="D131" s="45" t="s">
        <v>603</v>
      </c>
      <c r="E131" s="5">
        <v>1100</v>
      </c>
      <c r="F131" s="5">
        <v>0.39</v>
      </c>
      <c r="G131" s="43">
        <f t="shared" si="3"/>
        <v>429</v>
      </c>
      <c r="H131" s="44">
        <f>VLOOKUP(B131,'OFERTA ECONÓMICA'!$B$20:$F$307,3,FALSE)</f>
        <v>0</v>
      </c>
      <c r="I131" s="44">
        <f t="shared" si="2"/>
        <v>0</v>
      </c>
    </row>
    <row r="132" spans="2:9" x14ac:dyDescent="0.3">
      <c r="B132" t="s">
        <v>297</v>
      </c>
      <c r="C132" s="1" t="s">
        <v>296</v>
      </c>
      <c r="D132" s="1" t="s">
        <v>604</v>
      </c>
      <c r="E132" s="5">
        <v>75</v>
      </c>
      <c r="F132" s="5">
        <v>1.75</v>
      </c>
      <c r="G132" s="43">
        <f t="shared" si="3"/>
        <v>131.25</v>
      </c>
      <c r="H132" s="44">
        <f>VLOOKUP(B132,'OFERTA ECONÓMICA'!$B$20:$F$307,3,FALSE)</f>
        <v>0</v>
      </c>
      <c r="I132" s="44">
        <f t="shared" si="2"/>
        <v>0</v>
      </c>
    </row>
    <row r="133" spans="2:9" x14ac:dyDescent="0.3">
      <c r="B133" t="s">
        <v>299</v>
      </c>
      <c r="C133" s="1" t="s">
        <v>298</v>
      </c>
      <c r="D133" s="45" t="s">
        <v>603</v>
      </c>
      <c r="E133" s="5">
        <v>80</v>
      </c>
      <c r="F133" s="5">
        <v>1.5</v>
      </c>
      <c r="G133" s="43">
        <f t="shared" si="3"/>
        <v>120</v>
      </c>
      <c r="H133" s="44">
        <f>VLOOKUP(B133,'OFERTA ECONÓMICA'!$B$20:$F$307,3,FALSE)</f>
        <v>0</v>
      </c>
      <c r="I133" s="44">
        <f t="shared" si="2"/>
        <v>0</v>
      </c>
    </row>
    <row r="134" spans="2:9" x14ac:dyDescent="0.3">
      <c r="B134" t="s">
        <v>301</v>
      </c>
      <c r="C134" s="1" t="s">
        <v>300</v>
      </c>
      <c r="D134" s="45" t="s">
        <v>603</v>
      </c>
      <c r="E134" s="5">
        <v>25</v>
      </c>
      <c r="F134" s="5">
        <v>14.5</v>
      </c>
      <c r="G134" s="43">
        <f t="shared" si="3"/>
        <v>362.5</v>
      </c>
      <c r="H134" s="44">
        <f>VLOOKUP(B134,'OFERTA ECONÓMICA'!$B$20:$F$307,3,FALSE)</f>
        <v>0</v>
      </c>
      <c r="I134" s="44">
        <f t="shared" si="2"/>
        <v>0</v>
      </c>
    </row>
    <row r="135" spans="2:9" x14ac:dyDescent="0.3">
      <c r="B135" t="s">
        <v>303</v>
      </c>
      <c r="C135" s="1" t="s">
        <v>302</v>
      </c>
      <c r="D135" s="1" t="s">
        <v>604</v>
      </c>
      <c r="E135" s="5">
        <v>5</v>
      </c>
      <c r="F135" s="5">
        <v>7</v>
      </c>
      <c r="G135" s="43">
        <f t="shared" si="3"/>
        <v>35</v>
      </c>
      <c r="H135" s="44">
        <f>VLOOKUP(B135,'OFERTA ECONÓMICA'!$B$20:$F$307,3,FALSE)</f>
        <v>0</v>
      </c>
      <c r="I135" s="44">
        <f t="shared" si="2"/>
        <v>0</v>
      </c>
    </row>
    <row r="136" spans="2:9" x14ac:dyDescent="0.3">
      <c r="B136" t="s">
        <v>306</v>
      </c>
      <c r="C136" s="1" t="s">
        <v>305</v>
      </c>
      <c r="D136" s="1" t="s">
        <v>604</v>
      </c>
      <c r="E136" s="5">
        <v>15</v>
      </c>
      <c r="F136" s="5">
        <v>12.1</v>
      </c>
      <c r="G136" s="43">
        <f t="shared" si="3"/>
        <v>181.5</v>
      </c>
      <c r="H136" s="44">
        <f>VLOOKUP(B136,'OFERTA ECONÓMICA'!$B$20:$F$307,3,FALSE)</f>
        <v>0</v>
      </c>
      <c r="I136" s="44">
        <f t="shared" si="2"/>
        <v>0</v>
      </c>
    </row>
    <row r="137" spans="2:9" x14ac:dyDescent="0.3">
      <c r="B137" t="s">
        <v>308</v>
      </c>
      <c r="C137" s="1" t="s">
        <v>307</v>
      </c>
      <c r="D137" s="1" t="s">
        <v>604</v>
      </c>
      <c r="E137" s="5">
        <v>3</v>
      </c>
      <c r="F137" s="5">
        <v>54.9</v>
      </c>
      <c r="G137" s="43">
        <f t="shared" si="3"/>
        <v>164.7</v>
      </c>
      <c r="H137" s="44">
        <f>VLOOKUP(B137,'OFERTA ECONÓMICA'!$B$20:$F$307,3,FALSE)</f>
        <v>0</v>
      </c>
      <c r="I137" s="44">
        <f t="shared" si="2"/>
        <v>0</v>
      </c>
    </row>
    <row r="138" spans="2:9" x14ac:dyDescent="0.3">
      <c r="B138" t="s">
        <v>310</v>
      </c>
      <c r="C138" s="1" t="s">
        <v>309</v>
      </c>
      <c r="D138" s="1" t="s">
        <v>604</v>
      </c>
      <c r="E138" s="5">
        <v>20</v>
      </c>
      <c r="F138" s="5">
        <v>8</v>
      </c>
      <c r="G138" s="43">
        <f t="shared" si="3"/>
        <v>160</v>
      </c>
      <c r="H138" s="44">
        <f>VLOOKUP(B138,'OFERTA ECONÓMICA'!$B$20:$F$307,3,FALSE)</f>
        <v>0</v>
      </c>
      <c r="I138" s="44">
        <f t="shared" si="2"/>
        <v>0</v>
      </c>
    </row>
    <row r="139" spans="2:9" x14ac:dyDescent="0.3">
      <c r="B139" t="s">
        <v>312</v>
      </c>
      <c r="C139" s="1" t="s">
        <v>311</v>
      </c>
      <c r="D139" s="1" t="s">
        <v>604</v>
      </c>
      <c r="E139" s="5">
        <v>10</v>
      </c>
      <c r="F139" s="5">
        <v>18</v>
      </c>
      <c r="G139" s="43">
        <f t="shared" si="3"/>
        <v>180</v>
      </c>
      <c r="H139" s="44">
        <f>VLOOKUP(B139,'OFERTA ECONÓMICA'!$B$20:$F$307,3,FALSE)</f>
        <v>0</v>
      </c>
      <c r="I139" s="44">
        <f t="shared" si="2"/>
        <v>0</v>
      </c>
    </row>
    <row r="140" spans="2:9" x14ac:dyDescent="0.3">
      <c r="B140" t="s">
        <v>314</v>
      </c>
      <c r="C140" s="1" t="s">
        <v>313</v>
      </c>
      <c r="D140" s="1" t="s">
        <v>604</v>
      </c>
      <c r="E140" s="5">
        <v>5</v>
      </c>
      <c r="F140" s="5">
        <v>11.5</v>
      </c>
      <c r="G140" s="43">
        <f t="shared" si="3"/>
        <v>57.5</v>
      </c>
      <c r="H140" s="44">
        <f>VLOOKUP(B140,'OFERTA ECONÓMICA'!$B$20:$F$307,3,FALSE)</f>
        <v>0</v>
      </c>
      <c r="I140" s="44">
        <f t="shared" si="2"/>
        <v>0</v>
      </c>
    </row>
    <row r="141" spans="2:9" x14ac:dyDescent="0.3">
      <c r="B141" t="s">
        <v>316</v>
      </c>
      <c r="C141" s="1" t="s">
        <v>315</v>
      </c>
      <c r="D141" s="1" t="s">
        <v>604</v>
      </c>
      <c r="E141" s="5">
        <v>20</v>
      </c>
      <c r="F141" s="5">
        <v>8</v>
      </c>
      <c r="G141" s="43">
        <f t="shared" si="3"/>
        <v>160</v>
      </c>
      <c r="H141" s="44">
        <f>VLOOKUP(B141,'OFERTA ECONÓMICA'!$B$20:$F$307,3,FALSE)</f>
        <v>0</v>
      </c>
      <c r="I141" s="44">
        <f t="shared" si="2"/>
        <v>0</v>
      </c>
    </row>
    <row r="142" spans="2:9" x14ac:dyDescent="0.3">
      <c r="B142" t="s">
        <v>318</v>
      </c>
      <c r="C142" s="1" t="s">
        <v>317</v>
      </c>
      <c r="D142" s="1" t="s">
        <v>604</v>
      </c>
      <c r="E142" s="5">
        <v>5</v>
      </c>
      <c r="F142" s="5">
        <v>14</v>
      </c>
      <c r="G142" s="43">
        <f t="shared" si="3"/>
        <v>70</v>
      </c>
      <c r="H142" s="44">
        <f>VLOOKUP(B142,'OFERTA ECONÓMICA'!$B$20:$F$307,3,FALSE)</f>
        <v>0</v>
      </c>
      <c r="I142" s="44">
        <f t="shared" ref="I142:I205" si="4">ROUND(E142*H142,2)</f>
        <v>0</v>
      </c>
    </row>
    <row r="143" spans="2:9" x14ac:dyDescent="0.3">
      <c r="B143" t="s">
        <v>320</v>
      </c>
      <c r="C143" s="1" t="s">
        <v>319</v>
      </c>
      <c r="D143" s="1" t="s">
        <v>604</v>
      </c>
      <c r="E143" s="5">
        <v>10</v>
      </c>
      <c r="F143" s="5">
        <v>8</v>
      </c>
      <c r="G143" s="43">
        <f t="shared" ref="G143:G206" si="5">E143*F143</f>
        <v>80</v>
      </c>
      <c r="H143" s="44">
        <f>VLOOKUP(B143,'OFERTA ECONÓMICA'!$B$20:$F$307,3,FALSE)</f>
        <v>0</v>
      </c>
      <c r="I143" s="44">
        <f t="shared" si="4"/>
        <v>0</v>
      </c>
    </row>
    <row r="144" spans="2:9" x14ac:dyDescent="0.3">
      <c r="B144" t="s">
        <v>322</v>
      </c>
      <c r="C144" s="1" t="s">
        <v>321</v>
      </c>
      <c r="D144" s="1" t="s">
        <v>604</v>
      </c>
      <c r="E144" s="5">
        <v>5</v>
      </c>
      <c r="F144" s="5">
        <v>8</v>
      </c>
      <c r="G144" s="43">
        <f t="shared" si="5"/>
        <v>40</v>
      </c>
      <c r="H144" s="44">
        <f>VLOOKUP(B144,'OFERTA ECONÓMICA'!$B$20:$F$307,3,FALSE)</f>
        <v>0</v>
      </c>
      <c r="I144" s="44">
        <f t="shared" si="4"/>
        <v>0</v>
      </c>
    </row>
    <row r="145" spans="2:9" x14ac:dyDescent="0.3">
      <c r="B145" t="s">
        <v>324</v>
      </c>
      <c r="C145" s="1" t="s">
        <v>323</v>
      </c>
      <c r="D145" s="1" t="s">
        <v>604</v>
      </c>
      <c r="E145" s="5">
        <v>5</v>
      </c>
      <c r="F145" s="5">
        <v>8</v>
      </c>
      <c r="G145" s="43">
        <f t="shared" si="5"/>
        <v>40</v>
      </c>
      <c r="H145" s="44">
        <f>VLOOKUP(B145,'OFERTA ECONÓMICA'!$B$20:$F$307,3,FALSE)</f>
        <v>0</v>
      </c>
      <c r="I145" s="44">
        <f t="shared" si="4"/>
        <v>0</v>
      </c>
    </row>
    <row r="146" spans="2:9" x14ac:dyDescent="0.3">
      <c r="B146" t="s">
        <v>326</v>
      </c>
      <c r="C146" s="1" t="s">
        <v>325</v>
      </c>
      <c r="D146" s="1" t="s">
        <v>604</v>
      </c>
      <c r="E146" s="5">
        <v>3</v>
      </c>
      <c r="F146" s="5">
        <v>18</v>
      </c>
      <c r="G146" s="43">
        <f t="shared" si="5"/>
        <v>54</v>
      </c>
      <c r="H146" s="44">
        <f>VLOOKUP(B146,'OFERTA ECONÓMICA'!$B$20:$F$307,3,FALSE)</f>
        <v>0</v>
      </c>
      <c r="I146" s="44">
        <f t="shared" si="4"/>
        <v>0</v>
      </c>
    </row>
    <row r="147" spans="2:9" x14ac:dyDescent="0.3">
      <c r="B147" t="s">
        <v>328</v>
      </c>
      <c r="C147" s="1" t="s">
        <v>327</v>
      </c>
      <c r="D147" s="1" t="s">
        <v>604</v>
      </c>
      <c r="E147" s="5">
        <v>3</v>
      </c>
      <c r="F147" s="5">
        <v>18</v>
      </c>
      <c r="G147" s="43">
        <f t="shared" si="5"/>
        <v>54</v>
      </c>
      <c r="H147" s="44">
        <f>VLOOKUP(B147,'OFERTA ECONÓMICA'!$B$20:$F$307,3,FALSE)</f>
        <v>0</v>
      </c>
      <c r="I147" s="44">
        <f t="shared" si="4"/>
        <v>0</v>
      </c>
    </row>
    <row r="148" spans="2:9" x14ac:dyDescent="0.3">
      <c r="B148" t="s">
        <v>330</v>
      </c>
      <c r="C148" s="1" t="s">
        <v>329</v>
      </c>
      <c r="D148" s="1" t="s">
        <v>604</v>
      </c>
      <c r="E148" s="5">
        <v>3</v>
      </c>
      <c r="F148" s="5">
        <v>18</v>
      </c>
      <c r="G148" s="43">
        <f t="shared" si="5"/>
        <v>54</v>
      </c>
      <c r="H148" s="44">
        <f>VLOOKUP(B148,'OFERTA ECONÓMICA'!$B$20:$F$307,3,FALSE)</f>
        <v>0</v>
      </c>
      <c r="I148" s="44">
        <f t="shared" si="4"/>
        <v>0</v>
      </c>
    </row>
    <row r="149" spans="2:9" x14ac:dyDescent="0.3">
      <c r="B149" t="s">
        <v>332</v>
      </c>
      <c r="C149" s="1" t="s">
        <v>331</v>
      </c>
      <c r="D149" s="1" t="s">
        <v>604</v>
      </c>
      <c r="E149" s="5">
        <v>10</v>
      </c>
      <c r="F149" s="5">
        <v>8</v>
      </c>
      <c r="G149" s="43">
        <f t="shared" si="5"/>
        <v>80</v>
      </c>
      <c r="H149" s="44">
        <f>VLOOKUP(B149,'OFERTA ECONÓMICA'!$B$20:$F$307,3,FALSE)</f>
        <v>0</v>
      </c>
      <c r="I149" s="44">
        <f t="shared" si="4"/>
        <v>0</v>
      </c>
    </row>
    <row r="150" spans="2:9" x14ac:dyDescent="0.3">
      <c r="B150" t="s">
        <v>334</v>
      </c>
      <c r="C150" s="1" t="s">
        <v>333</v>
      </c>
      <c r="D150" s="1" t="s">
        <v>604</v>
      </c>
      <c r="E150" s="5">
        <v>5</v>
      </c>
      <c r="F150" s="5">
        <v>8</v>
      </c>
      <c r="G150" s="43">
        <f t="shared" si="5"/>
        <v>40</v>
      </c>
      <c r="H150" s="44">
        <f>VLOOKUP(B150,'OFERTA ECONÓMICA'!$B$20:$F$307,3,FALSE)</f>
        <v>0</v>
      </c>
      <c r="I150" s="44">
        <f t="shared" si="4"/>
        <v>0</v>
      </c>
    </row>
    <row r="151" spans="2:9" x14ac:dyDescent="0.3">
      <c r="B151" t="s">
        <v>336</v>
      </c>
      <c r="C151" s="1" t="s">
        <v>335</v>
      </c>
      <c r="D151" s="1" t="s">
        <v>604</v>
      </c>
      <c r="E151" s="5">
        <v>5</v>
      </c>
      <c r="F151" s="5">
        <v>6.5</v>
      </c>
      <c r="G151" s="43">
        <f t="shared" si="5"/>
        <v>32.5</v>
      </c>
      <c r="H151" s="44">
        <f>VLOOKUP(B151,'OFERTA ECONÓMICA'!$B$20:$F$307,3,FALSE)</f>
        <v>0</v>
      </c>
      <c r="I151" s="44">
        <f t="shared" si="4"/>
        <v>0</v>
      </c>
    </row>
    <row r="152" spans="2:9" x14ac:dyDescent="0.3">
      <c r="B152" t="s">
        <v>338</v>
      </c>
      <c r="C152" s="1" t="s">
        <v>337</v>
      </c>
      <c r="D152" s="1" t="s">
        <v>604</v>
      </c>
      <c r="E152" s="5">
        <v>3</v>
      </c>
      <c r="F152" s="5">
        <v>18</v>
      </c>
      <c r="G152" s="43">
        <f t="shared" si="5"/>
        <v>54</v>
      </c>
      <c r="H152" s="44">
        <f>VLOOKUP(B152,'OFERTA ECONÓMICA'!$B$20:$F$307,3,FALSE)</f>
        <v>0</v>
      </c>
      <c r="I152" s="44">
        <f t="shared" si="4"/>
        <v>0</v>
      </c>
    </row>
    <row r="153" spans="2:9" x14ac:dyDescent="0.3">
      <c r="B153" t="s">
        <v>340</v>
      </c>
      <c r="C153" s="1" t="s">
        <v>339</v>
      </c>
      <c r="D153" s="1" t="s">
        <v>604</v>
      </c>
      <c r="E153" s="5">
        <v>50</v>
      </c>
      <c r="F153" s="5">
        <v>2.2000000000000002</v>
      </c>
      <c r="G153" s="43">
        <f t="shared" si="5"/>
        <v>110.00000000000001</v>
      </c>
      <c r="H153" s="44">
        <f>VLOOKUP(B153,'OFERTA ECONÓMICA'!$B$20:$F$307,3,FALSE)</f>
        <v>0</v>
      </c>
      <c r="I153" s="44">
        <f t="shared" si="4"/>
        <v>0</v>
      </c>
    </row>
    <row r="154" spans="2:9" x14ac:dyDescent="0.3">
      <c r="B154" t="s">
        <v>342</v>
      </c>
      <c r="C154" s="1" t="s">
        <v>341</v>
      </c>
      <c r="D154" s="1" t="s">
        <v>604</v>
      </c>
      <c r="E154" s="5">
        <v>25</v>
      </c>
      <c r="F154" s="5">
        <v>1.05</v>
      </c>
      <c r="G154" s="43">
        <f t="shared" si="5"/>
        <v>26.25</v>
      </c>
      <c r="H154" s="44">
        <f>VLOOKUP(B154,'OFERTA ECONÓMICA'!$B$20:$F$307,3,FALSE)</f>
        <v>0</v>
      </c>
      <c r="I154" s="44">
        <f t="shared" si="4"/>
        <v>0</v>
      </c>
    </row>
    <row r="155" spans="2:9" x14ac:dyDescent="0.3">
      <c r="B155" t="s">
        <v>345</v>
      </c>
      <c r="C155" s="1" t="s">
        <v>344</v>
      </c>
      <c r="D155" s="45" t="s">
        <v>603</v>
      </c>
      <c r="E155" s="5">
        <v>60</v>
      </c>
      <c r="F155" s="5">
        <v>2.6</v>
      </c>
      <c r="G155" s="43">
        <f t="shared" si="5"/>
        <v>156</v>
      </c>
      <c r="H155" s="44">
        <f>VLOOKUP(B155,'OFERTA ECONÓMICA'!$B$20:$F$307,3,FALSE)</f>
        <v>0</v>
      </c>
      <c r="I155" s="44">
        <f t="shared" si="4"/>
        <v>0</v>
      </c>
    </row>
    <row r="156" spans="2:9" x14ac:dyDescent="0.3">
      <c r="B156" t="s">
        <v>347</v>
      </c>
      <c r="C156" s="1" t="s">
        <v>346</v>
      </c>
      <c r="D156" s="45" t="s">
        <v>603</v>
      </c>
      <c r="E156" s="5">
        <v>10</v>
      </c>
      <c r="F156" s="5">
        <v>13.1</v>
      </c>
      <c r="G156" s="43">
        <f t="shared" si="5"/>
        <v>131</v>
      </c>
      <c r="H156" s="44">
        <f>VLOOKUP(B156,'OFERTA ECONÓMICA'!$B$20:$F$307,3,FALSE)</f>
        <v>0</v>
      </c>
      <c r="I156" s="44">
        <f t="shared" si="4"/>
        <v>0</v>
      </c>
    </row>
    <row r="157" spans="2:9" x14ac:dyDescent="0.3">
      <c r="B157" t="s">
        <v>349</v>
      </c>
      <c r="C157" s="1" t="s">
        <v>348</v>
      </c>
      <c r="D157" s="45" t="s">
        <v>603</v>
      </c>
      <c r="E157" s="5">
        <v>3</v>
      </c>
      <c r="F157" s="5">
        <v>30.2</v>
      </c>
      <c r="G157" s="43">
        <f t="shared" si="5"/>
        <v>90.6</v>
      </c>
      <c r="H157" s="44">
        <f>VLOOKUP(B157,'OFERTA ECONÓMICA'!$B$20:$F$307,3,FALSE)</f>
        <v>0</v>
      </c>
      <c r="I157" s="44">
        <f t="shared" si="4"/>
        <v>0</v>
      </c>
    </row>
    <row r="158" spans="2:9" x14ac:dyDescent="0.3">
      <c r="B158" t="s">
        <v>351</v>
      </c>
      <c r="C158" s="1" t="s">
        <v>350</v>
      </c>
      <c r="D158" s="45" t="s">
        <v>603</v>
      </c>
      <c r="E158" s="5">
        <v>3</v>
      </c>
      <c r="F158" s="5">
        <v>32.200000000000003</v>
      </c>
      <c r="G158" s="43">
        <f t="shared" si="5"/>
        <v>96.600000000000009</v>
      </c>
      <c r="H158" s="44">
        <f>VLOOKUP(B158,'OFERTA ECONÓMICA'!$B$20:$F$307,3,FALSE)</f>
        <v>0</v>
      </c>
      <c r="I158" s="44">
        <f t="shared" si="4"/>
        <v>0</v>
      </c>
    </row>
    <row r="159" spans="2:9" x14ac:dyDescent="0.3">
      <c r="B159" t="s">
        <v>353</v>
      </c>
      <c r="C159" s="1" t="s">
        <v>352</v>
      </c>
      <c r="D159" s="45" t="s">
        <v>603</v>
      </c>
      <c r="E159" s="5">
        <v>250</v>
      </c>
      <c r="F159" s="5">
        <v>0.42</v>
      </c>
      <c r="G159" s="43">
        <f t="shared" si="5"/>
        <v>105</v>
      </c>
      <c r="H159" s="44">
        <f>VLOOKUP(B159,'OFERTA ECONÓMICA'!$B$20:$F$307,3,FALSE)</f>
        <v>0</v>
      </c>
      <c r="I159" s="44">
        <f t="shared" si="4"/>
        <v>0</v>
      </c>
    </row>
    <row r="160" spans="2:9" x14ac:dyDescent="0.3">
      <c r="B160" t="s">
        <v>355</v>
      </c>
      <c r="C160" s="1" t="s">
        <v>354</v>
      </c>
      <c r="D160" s="45" t="s">
        <v>603</v>
      </c>
      <c r="E160" s="5">
        <v>45</v>
      </c>
      <c r="F160" s="5">
        <v>4.2</v>
      </c>
      <c r="G160" s="43">
        <f t="shared" si="5"/>
        <v>189</v>
      </c>
      <c r="H160" s="44">
        <f>VLOOKUP(B160,'OFERTA ECONÓMICA'!$B$20:$F$307,3,FALSE)</f>
        <v>0</v>
      </c>
      <c r="I160" s="44">
        <f t="shared" si="4"/>
        <v>0</v>
      </c>
    </row>
    <row r="161" spans="2:9" x14ac:dyDescent="0.3">
      <c r="B161" t="s">
        <v>357</v>
      </c>
      <c r="C161" s="1" t="s">
        <v>356</v>
      </c>
      <c r="D161" s="45" t="s">
        <v>603</v>
      </c>
      <c r="E161" s="5">
        <v>10</v>
      </c>
      <c r="F161" s="5">
        <v>0.7</v>
      </c>
      <c r="G161" s="43">
        <f t="shared" si="5"/>
        <v>7</v>
      </c>
      <c r="H161" s="44">
        <f>VLOOKUP(B161,'OFERTA ECONÓMICA'!$B$20:$F$307,3,FALSE)</f>
        <v>0</v>
      </c>
      <c r="I161" s="44">
        <f t="shared" si="4"/>
        <v>0</v>
      </c>
    </row>
    <row r="162" spans="2:9" x14ac:dyDescent="0.3">
      <c r="B162" t="s">
        <v>359</v>
      </c>
      <c r="C162" s="1" t="s">
        <v>358</v>
      </c>
      <c r="D162" s="45" t="s">
        <v>603</v>
      </c>
      <c r="E162" s="5">
        <v>20</v>
      </c>
      <c r="F162" s="5">
        <v>0.57999999999999996</v>
      </c>
      <c r="G162" s="43">
        <f t="shared" si="5"/>
        <v>11.6</v>
      </c>
      <c r="H162" s="44">
        <f>VLOOKUP(B162,'OFERTA ECONÓMICA'!$B$20:$F$307,3,FALSE)</f>
        <v>0</v>
      </c>
      <c r="I162" s="44">
        <f t="shared" si="4"/>
        <v>0</v>
      </c>
    </row>
    <row r="163" spans="2:9" x14ac:dyDescent="0.3">
      <c r="B163" t="s">
        <v>362</v>
      </c>
      <c r="C163" s="1" t="s">
        <v>361</v>
      </c>
      <c r="D163" s="1" t="s">
        <v>604</v>
      </c>
      <c r="E163" s="5">
        <v>35</v>
      </c>
      <c r="F163" s="5">
        <v>18.5</v>
      </c>
      <c r="G163" s="43">
        <f t="shared" si="5"/>
        <v>647.5</v>
      </c>
      <c r="H163" s="44">
        <f>VLOOKUP(B163,'OFERTA ECONÓMICA'!$B$20:$F$307,3,FALSE)</f>
        <v>0</v>
      </c>
      <c r="I163" s="44">
        <f t="shared" si="4"/>
        <v>0</v>
      </c>
    </row>
    <row r="164" spans="2:9" x14ac:dyDescent="0.3">
      <c r="B164" t="s">
        <v>364</v>
      </c>
      <c r="C164" s="1" t="s">
        <v>363</v>
      </c>
      <c r="D164" s="1" t="s">
        <v>604</v>
      </c>
      <c r="E164" s="5">
        <v>25</v>
      </c>
      <c r="F164" s="5">
        <v>25</v>
      </c>
      <c r="G164" s="43">
        <f t="shared" si="5"/>
        <v>625</v>
      </c>
      <c r="H164" s="44">
        <f>VLOOKUP(B164,'OFERTA ECONÓMICA'!$B$20:$F$307,3,FALSE)</f>
        <v>0</v>
      </c>
      <c r="I164" s="44">
        <f t="shared" si="4"/>
        <v>0</v>
      </c>
    </row>
    <row r="165" spans="2:9" x14ac:dyDescent="0.3">
      <c r="B165" t="s">
        <v>366</v>
      </c>
      <c r="C165" s="1" t="s">
        <v>365</v>
      </c>
      <c r="D165" s="1" t="s">
        <v>604</v>
      </c>
      <c r="E165" s="5">
        <v>50</v>
      </c>
      <c r="F165" s="5">
        <v>3.52</v>
      </c>
      <c r="G165" s="43">
        <f t="shared" si="5"/>
        <v>176</v>
      </c>
      <c r="H165" s="44">
        <f>VLOOKUP(B165,'OFERTA ECONÓMICA'!$B$20:$F$307,3,FALSE)</f>
        <v>0</v>
      </c>
      <c r="I165" s="44">
        <f t="shared" si="4"/>
        <v>0</v>
      </c>
    </row>
    <row r="166" spans="2:9" x14ac:dyDescent="0.3">
      <c r="B166" t="s">
        <v>369</v>
      </c>
      <c r="C166" s="1" t="s">
        <v>368</v>
      </c>
      <c r="D166" s="45" t="s">
        <v>603</v>
      </c>
      <c r="E166" s="5">
        <v>5</v>
      </c>
      <c r="F166" s="5">
        <v>32.299999999999997</v>
      </c>
      <c r="G166" s="43">
        <f t="shared" si="5"/>
        <v>161.5</v>
      </c>
      <c r="H166" s="44">
        <f>VLOOKUP(B166,'OFERTA ECONÓMICA'!$B$20:$F$307,3,FALSE)</f>
        <v>0</v>
      </c>
      <c r="I166" s="44">
        <f t="shared" si="4"/>
        <v>0</v>
      </c>
    </row>
    <row r="167" spans="2:9" x14ac:dyDescent="0.3">
      <c r="B167" t="s">
        <v>371</v>
      </c>
      <c r="C167" s="1" t="s">
        <v>370</v>
      </c>
      <c r="D167" s="45" t="s">
        <v>603</v>
      </c>
      <c r="E167" s="5">
        <v>3</v>
      </c>
      <c r="F167" s="5">
        <v>44.8</v>
      </c>
      <c r="G167" s="43">
        <f t="shared" si="5"/>
        <v>134.39999999999998</v>
      </c>
      <c r="H167" s="44">
        <f>VLOOKUP(B167,'OFERTA ECONÓMICA'!$B$20:$F$307,3,FALSE)</f>
        <v>0</v>
      </c>
      <c r="I167" s="44">
        <f t="shared" si="4"/>
        <v>0</v>
      </c>
    </row>
    <row r="168" spans="2:9" x14ac:dyDescent="0.3">
      <c r="B168" t="s">
        <v>373</v>
      </c>
      <c r="C168" s="1" t="s">
        <v>372</v>
      </c>
      <c r="D168" s="45" t="s">
        <v>603</v>
      </c>
      <c r="E168" s="5">
        <v>45</v>
      </c>
      <c r="F168" s="5">
        <v>23.2</v>
      </c>
      <c r="G168" s="43">
        <f t="shared" si="5"/>
        <v>1044</v>
      </c>
      <c r="H168" s="44">
        <f>VLOOKUP(B168,'OFERTA ECONÓMICA'!$B$20:$F$307,3,FALSE)</f>
        <v>0</v>
      </c>
      <c r="I168" s="44">
        <f t="shared" si="4"/>
        <v>0</v>
      </c>
    </row>
    <row r="169" spans="2:9" x14ac:dyDescent="0.3">
      <c r="B169" t="s">
        <v>375</v>
      </c>
      <c r="C169" s="1" t="s">
        <v>374</v>
      </c>
      <c r="D169" s="45" t="s">
        <v>603</v>
      </c>
      <c r="E169" s="5">
        <v>100</v>
      </c>
      <c r="F169" s="5">
        <v>5.48</v>
      </c>
      <c r="G169" s="43">
        <f t="shared" si="5"/>
        <v>548</v>
      </c>
      <c r="H169" s="44">
        <f>VLOOKUP(B169,'OFERTA ECONÓMICA'!$B$20:$F$307,3,FALSE)</f>
        <v>0</v>
      </c>
      <c r="I169" s="44">
        <f t="shared" si="4"/>
        <v>0</v>
      </c>
    </row>
    <row r="170" spans="2:9" x14ac:dyDescent="0.3">
      <c r="B170" t="s">
        <v>377</v>
      </c>
      <c r="C170" s="1" t="s">
        <v>376</v>
      </c>
      <c r="D170" s="45" t="s">
        <v>603</v>
      </c>
      <c r="E170" s="5">
        <v>10</v>
      </c>
      <c r="F170" s="5">
        <v>9.1999999999999993</v>
      </c>
      <c r="G170" s="43">
        <f t="shared" si="5"/>
        <v>92</v>
      </c>
      <c r="H170" s="44">
        <f>VLOOKUP(B170,'OFERTA ECONÓMICA'!$B$20:$F$307,3,FALSE)</f>
        <v>0</v>
      </c>
      <c r="I170" s="44">
        <f t="shared" si="4"/>
        <v>0</v>
      </c>
    </row>
    <row r="171" spans="2:9" x14ac:dyDescent="0.3">
      <c r="B171" t="s">
        <v>379</v>
      </c>
      <c r="C171" s="1" t="s">
        <v>378</v>
      </c>
      <c r="D171" s="45" t="s">
        <v>603</v>
      </c>
      <c r="E171" s="5">
        <v>5</v>
      </c>
      <c r="F171" s="5">
        <v>6.85</v>
      </c>
      <c r="G171" s="43">
        <f t="shared" si="5"/>
        <v>34.25</v>
      </c>
      <c r="H171" s="44">
        <f>VLOOKUP(B171,'OFERTA ECONÓMICA'!$B$20:$F$307,3,FALSE)</f>
        <v>0</v>
      </c>
      <c r="I171" s="44">
        <f t="shared" si="4"/>
        <v>0</v>
      </c>
    </row>
    <row r="172" spans="2:9" x14ac:dyDescent="0.3">
      <c r="B172" t="s">
        <v>381</v>
      </c>
      <c r="C172" s="1" t="s">
        <v>380</v>
      </c>
      <c r="D172" s="45" t="s">
        <v>603</v>
      </c>
      <c r="E172" s="5">
        <v>15</v>
      </c>
      <c r="F172" s="5">
        <v>34.5</v>
      </c>
      <c r="G172" s="43">
        <f t="shared" si="5"/>
        <v>517.5</v>
      </c>
      <c r="H172" s="44">
        <f>VLOOKUP(B172,'OFERTA ECONÓMICA'!$B$20:$F$307,3,FALSE)</f>
        <v>0</v>
      </c>
      <c r="I172" s="44">
        <f t="shared" si="4"/>
        <v>0</v>
      </c>
    </row>
    <row r="173" spans="2:9" x14ac:dyDescent="0.3">
      <c r="B173" t="s">
        <v>383</v>
      </c>
      <c r="C173" s="1" t="s">
        <v>382</v>
      </c>
      <c r="D173" s="45" t="s">
        <v>603</v>
      </c>
      <c r="E173" s="5">
        <v>7</v>
      </c>
      <c r="F173" s="5">
        <v>24</v>
      </c>
      <c r="G173" s="43">
        <f t="shared" si="5"/>
        <v>168</v>
      </c>
      <c r="H173" s="44">
        <f>VLOOKUP(B173,'OFERTA ECONÓMICA'!$B$20:$F$307,3,FALSE)</f>
        <v>0</v>
      </c>
      <c r="I173" s="44">
        <f t="shared" si="4"/>
        <v>0</v>
      </c>
    </row>
    <row r="174" spans="2:9" x14ac:dyDescent="0.3">
      <c r="B174" t="s">
        <v>385</v>
      </c>
      <c r="C174" s="1" t="s">
        <v>384</v>
      </c>
      <c r="D174" s="45" t="s">
        <v>603</v>
      </c>
      <c r="E174" s="5">
        <v>5</v>
      </c>
      <c r="F174" s="5">
        <v>1.87</v>
      </c>
      <c r="G174" s="43">
        <f t="shared" si="5"/>
        <v>9.3500000000000014</v>
      </c>
      <c r="H174" s="44">
        <f>VLOOKUP(B174,'OFERTA ECONÓMICA'!$B$20:$F$307,3,FALSE)</f>
        <v>0</v>
      </c>
      <c r="I174" s="44">
        <f t="shared" si="4"/>
        <v>0</v>
      </c>
    </row>
    <row r="175" spans="2:9" x14ac:dyDescent="0.3">
      <c r="B175" t="s">
        <v>387</v>
      </c>
      <c r="C175" s="1" t="s">
        <v>386</v>
      </c>
      <c r="D175" s="45" t="s">
        <v>603</v>
      </c>
      <c r="E175" s="5">
        <v>20</v>
      </c>
      <c r="F175" s="5">
        <v>0.66</v>
      </c>
      <c r="G175" s="43">
        <f t="shared" si="5"/>
        <v>13.200000000000001</v>
      </c>
      <c r="H175" s="44">
        <f>VLOOKUP(B175,'OFERTA ECONÓMICA'!$B$20:$F$307,3,FALSE)</f>
        <v>0</v>
      </c>
      <c r="I175" s="44">
        <f t="shared" si="4"/>
        <v>0</v>
      </c>
    </row>
    <row r="176" spans="2:9" x14ac:dyDescent="0.3">
      <c r="B176" t="s">
        <v>389</v>
      </c>
      <c r="C176" s="1" t="s">
        <v>388</v>
      </c>
      <c r="D176" s="45" t="s">
        <v>603</v>
      </c>
      <c r="E176" s="5">
        <v>100</v>
      </c>
      <c r="F176" s="5">
        <v>1.04</v>
      </c>
      <c r="G176" s="43">
        <f t="shared" si="5"/>
        <v>104</v>
      </c>
      <c r="H176" s="44">
        <f>VLOOKUP(B176,'OFERTA ECONÓMICA'!$B$20:$F$307,3,FALSE)</f>
        <v>0</v>
      </c>
      <c r="I176" s="44">
        <f t="shared" si="4"/>
        <v>0</v>
      </c>
    </row>
    <row r="177" spans="2:9" x14ac:dyDescent="0.3">
      <c r="B177" t="s">
        <v>391</v>
      </c>
      <c r="C177" s="1" t="s">
        <v>390</v>
      </c>
      <c r="D177" s="45" t="s">
        <v>603</v>
      </c>
      <c r="E177" s="5">
        <v>350</v>
      </c>
      <c r="F177" s="5">
        <v>1.04</v>
      </c>
      <c r="G177" s="43">
        <f t="shared" si="5"/>
        <v>364</v>
      </c>
      <c r="H177" s="44">
        <f>VLOOKUP(B177,'OFERTA ECONÓMICA'!$B$20:$F$307,3,FALSE)</f>
        <v>0</v>
      </c>
      <c r="I177" s="44">
        <f t="shared" si="4"/>
        <v>0</v>
      </c>
    </row>
    <row r="178" spans="2:9" x14ac:dyDescent="0.3">
      <c r="B178" t="s">
        <v>393</v>
      </c>
      <c r="C178" s="1" t="s">
        <v>392</v>
      </c>
      <c r="D178" s="45" t="s">
        <v>603</v>
      </c>
      <c r="E178" s="5">
        <v>25</v>
      </c>
      <c r="F178" s="5">
        <v>1.31</v>
      </c>
      <c r="G178" s="43">
        <f t="shared" si="5"/>
        <v>32.75</v>
      </c>
      <c r="H178" s="44">
        <f>VLOOKUP(B178,'OFERTA ECONÓMICA'!$B$20:$F$307,3,FALSE)</f>
        <v>0</v>
      </c>
      <c r="I178" s="44">
        <f t="shared" si="4"/>
        <v>0</v>
      </c>
    </row>
    <row r="179" spans="2:9" x14ac:dyDescent="0.3">
      <c r="B179" t="s">
        <v>395</v>
      </c>
      <c r="C179" s="1" t="s">
        <v>394</v>
      </c>
      <c r="D179" s="45" t="s">
        <v>603</v>
      </c>
      <c r="E179" s="5">
        <v>50</v>
      </c>
      <c r="F179" s="5">
        <v>10.98</v>
      </c>
      <c r="G179" s="43">
        <f t="shared" si="5"/>
        <v>549</v>
      </c>
      <c r="H179" s="44">
        <f>VLOOKUP(B179,'OFERTA ECONÓMICA'!$B$20:$F$307,3,FALSE)</f>
        <v>0</v>
      </c>
      <c r="I179" s="44">
        <f t="shared" si="4"/>
        <v>0</v>
      </c>
    </row>
    <row r="180" spans="2:9" x14ac:dyDescent="0.3">
      <c r="B180" t="s">
        <v>397</v>
      </c>
      <c r="C180" s="1" t="s">
        <v>396</v>
      </c>
      <c r="D180" s="45" t="s">
        <v>603</v>
      </c>
      <c r="E180" s="5">
        <v>3</v>
      </c>
      <c r="F180" s="5">
        <v>6.82</v>
      </c>
      <c r="G180" s="43">
        <f t="shared" si="5"/>
        <v>20.46</v>
      </c>
      <c r="H180" s="44">
        <f>VLOOKUP(B180,'OFERTA ECONÓMICA'!$B$20:$F$307,3,FALSE)</f>
        <v>0</v>
      </c>
      <c r="I180" s="44">
        <f t="shared" si="4"/>
        <v>0</v>
      </c>
    </row>
    <row r="181" spans="2:9" x14ac:dyDescent="0.3">
      <c r="B181" t="s">
        <v>399</v>
      </c>
      <c r="C181" s="1" t="s">
        <v>398</v>
      </c>
      <c r="D181" s="45" t="s">
        <v>603</v>
      </c>
      <c r="E181" s="5">
        <v>3</v>
      </c>
      <c r="F181" s="5">
        <v>6.68</v>
      </c>
      <c r="G181" s="43">
        <f t="shared" si="5"/>
        <v>20.04</v>
      </c>
      <c r="H181" s="44">
        <f>VLOOKUP(B181,'OFERTA ECONÓMICA'!$B$20:$F$307,3,FALSE)</f>
        <v>0</v>
      </c>
      <c r="I181" s="44">
        <f t="shared" si="4"/>
        <v>0</v>
      </c>
    </row>
    <row r="182" spans="2:9" x14ac:dyDescent="0.3">
      <c r="B182" t="s">
        <v>401</v>
      </c>
      <c r="C182" s="1" t="s">
        <v>400</v>
      </c>
      <c r="D182" s="45" t="s">
        <v>603</v>
      </c>
      <c r="E182" s="5">
        <v>1000</v>
      </c>
      <c r="F182" s="5">
        <v>0.15</v>
      </c>
      <c r="G182" s="43">
        <f t="shared" si="5"/>
        <v>150</v>
      </c>
      <c r="H182" s="44">
        <f>VLOOKUP(B182,'OFERTA ECONÓMICA'!$B$20:$F$307,3,FALSE)</f>
        <v>0</v>
      </c>
      <c r="I182" s="44">
        <f t="shared" si="4"/>
        <v>0</v>
      </c>
    </row>
    <row r="183" spans="2:9" x14ac:dyDescent="0.3">
      <c r="B183" t="s">
        <v>403</v>
      </c>
      <c r="C183" s="1" t="s">
        <v>402</v>
      </c>
      <c r="D183" s="45" t="s">
        <v>603</v>
      </c>
      <c r="E183" s="5">
        <v>3</v>
      </c>
      <c r="F183" s="5">
        <v>24.85</v>
      </c>
      <c r="G183" s="43">
        <f t="shared" si="5"/>
        <v>74.550000000000011</v>
      </c>
      <c r="H183" s="44">
        <f>VLOOKUP(B183,'OFERTA ECONÓMICA'!$B$20:$F$307,3,FALSE)</f>
        <v>0</v>
      </c>
      <c r="I183" s="44">
        <f t="shared" si="4"/>
        <v>0</v>
      </c>
    </row>
    <row r="184" spans="2:9" x14ac:dyDescent="0.3">
      <c r="B184" t="s">
        <v>405</v>
      </c>
      <c r="C184" s="1" t="s">
        <v>404</v>
      </c>
      <c r="D184" s="45" t="s">
        <v>603</v>
      </c>
      <c r="E184" s="5">
        <v>3</v>
      </c>
      <c r="F184" s="5">
        <v>8.98</v>
      </c>
      <c r="G184" s="43">
        <f t="shared" si="5"/>
        <v>26.94</v>
      </c>
      <c r="H184" s="44">
        <f>VLOOKUP(B184,'OFERTA ECONÓMICA'!$B$20:$F$307,3,FALSE)</f>
        <v>0</v>
      </c>
      <c r="I184" s="44">
        <f t="shared" si="4"/>
        <v>0</v>
      </c>
    </row>
    <row r="185" spans="2:9" x14ac:dyDescent="0.3">
      <c r="B185" t="s">
        <v>407</v>
      </c>
      <c r="C185" s="1" t="s">
        <v>406</v>
      </c>
      <c r="D185" s="45" t="s">
        <v>603</v>
      </c>
      <c r="E185" s="5">
        <v>50</v>
      </c>
      <c r="F185" s="5">
        <v>0.31</v>
      </c>
      <c r="G185" s="43">
        <f t="shared" si="5"/>
        <v>15.5</v>
      </c>
      <c r="H185" s="44">
        <f>VLOOKUP(B185,'OFERTA ECONÓMICA'!$B$20:$F$307,3,FALSE)</f>
        <v>0</v>
      </c>
      <c r="I185" s="44">
        <f t="shared" si="4"/>
        <v>0</v>
      </c>
    </row>
    <row r="186" spans="2:9" x14ac:dyDescent="0.3">
      <c r="B186" t="s">
        <v>409</v>
      </c>
      <c r="C186" s="1" t="s">
        <v>408</v>
      </c>
      <c r="D186" s="45" t="s">
        <v>603</v>
      </c>
      <c r="E186" s="5">
        <v>50</v>
      </c>
      <c r="F186" s="5">
        <v>0.36</v>
      </c>
      <c r="G186" s="43">
        <f t="shared" si="5"/>
        <v>18</v>
      </c>
      <c r="H186" s="44">
        <f>VLOOKUP(B186,'OFERTA ECONÓMICA'!$B$20:$F$307,3,FALSE)</f>
        <v>0</v>
      </c>
      <c r="I186" s="44">
        <f t="shared" si="4"/>
        <v>0</v>
      </c>
    </row>
    <row r="187" spans="2:9" x14ac:dyDescent="0.3">
      <c r="B187" t="s">
        <v>411</v>
      </c>
      <c r="C187" s="1" t="s">
        <v>410</v>
      </c>
      <c r="D187" s="45" t="s">
        <v>603</v>
      </c>
      <c r="E187" s="5">
        <v>50</v>
      </c>
      <c r="F187" s="5">
        <v>0.74</v>
      </c>
      <c r="G187" s="43">
        <f t="shared" si="5"/>
        <v>37</v>
      </c>
      <c r="H187" s="44">
        <f>VLOOKUP(B187,'OFERTA ECONÓMICA'!$B$20:$F$307,3,FALSE)</f>
        <v>0</v>
      </c>
      <c r="I187" s="44">
        <f t="shared" si="4"/>
        <v>0</v>
      </c>
    </row>
    <row r="188" spans="2:9" x14ac:dyDescent="0.3">
      <c r="B188" t="s">
        <v>413</v>
      </c>
      <c r="C188" s="1" t="s">
        <v>412</v>
      </c>
      <c r="D188" s="45" t="s">
        <v>603</v>
      </c>
      <c r="E188" s="5">
        <v>25</v>
      </c>
      <c r="F188" s="5">
        <v>1.07</v>
      </c>
      <c r="G188" s="43">
        <f t="shared" si="5"/>
        <v>26.75</v>
      </c>
      <c r="H188" s="44">
        <f>VLOOKUP(B188,'OFERTA ECONÓMICA'!$B$20:$F$307,3,FALSE)</f>
        <v>0</v>
      </c>
      <c r="I188" s="44">
        <f t="shared" si="4"/>
        <v>0</v>
      </c>
    </row>
    <row r="189" spans="2:9" x14ac:dyDescent="0.3">
      <c r="B189" t="s">
        <v>415</v>
      </c>
      <c r="C189" s="1" t="s">
        <v>414</v>
      </c>
      <c r="D189" s="45" t="s">
        <v>603</v>
      </c>
      <c r="E189" s="5">
        <v>25</v>
      </c>
      <c r="F189" s="5">
        <v>0.85</v>
      </c>
      <c r="G189" s="43">
        <f t="shared" si="5"/>
        <v>21.25</v>
      </c>
      <c r="H189" s="44">
        <f>VLOOKUP(B189,'OFERTA ECONÓMICA'!$B$20:$F$307,3,FALSE)</f>
        <v>0</v>
      </c>
      <c r="I189" s="44">
        <f t="shared" si="4"/>
        <v>0</v>
      </c>
    </row>
    <row r="190" spans="2:9" x14ac:dyDescent="0.3">
      <c r="B190" t="s">
        <v>417</v>
      </c>
      <c r="C190" s="1" t="s">
        <v>416</v>
      </c>
      <c r="D190" s="45" t="s">
        <v>603</v>
      </c>
      <c r="E190" s="5">
        <v>15</v>
      </c>
      <c r="F190" s="5">
        <v>1.45</v>
      </c>
      <c r="G190" s="43">
        <f t="shared" si="5"/>
        <v>21.75</v>
      </c>
      <c r="H190" s="44">
        <f>VLOOKUP(B190,'OFERTA ECONÓMICA'!$B$20:$F$307,3,FALSE)</f>
        <v>0</v>
      </c>
      <c r="I190" s="44">
        <f t="shared" si="4"/>
        <v>0</v>
      </c>
    </row>
    <row r="191" spans="2:9" x14ac:dyDescent="0.3">
      <c r="B191" t="s">
        <v>419</v>
      </c>
      <c r="C191" s="1" t="s">
        <v>418</v>
      </c>
      <c r="D191" s="45" t="s">
        <v>603</v>
      </c>
      <c r="E191" s="5">
        <v>15</v>
      </c>
      <c r="F191" s="5">
        <v>1.45</v>
      </c>
      <c r="G191" s="43">
        <f t="shared" si="5"/>
        <v>21.75</v>
      </c>
      <c r="H191" s="44">
        <f>VLOOKUP(B191,'OFERTA ECONÓMICA'!$B$20:$F$307,3,FALSE)</f>
        <v>0</v>
      </c>
      <c r="I191" s="44">
        <f t="shared" si="4"/>
        <v>0</v>
      </c>
    </row>
    <row r="192" spans="2:9" x14ac:dyDescent="0.3">
      <c r="B192" t="s">
        <v>421</v>
      </c>
      <c r="C192" s="1" t="s">
        <v>420</v>
      </c>
      <c r="D192" s="45" t="s">
        <v>603</v>
      </c>
      <c r="E192" s="5">
        <v>8</v>
      </c>
      <c r="F192" s="5">
        <v>0.46</v>
      </c>
      <c r="G192" s="43">
        <f t="shared" si="5"/>
        <v>3.68</v>
      </c>
      <c r="H192" s="44">
        <f>VLOOKUP(B192,'OFERTA ECONÓMICA'!$B$20:$F$307,3,FALSE)</f>
        <v>0</v>
      </c>
      <c r="I192" s="44">
        <f t="shared" si="4"/>
        <v>0</v>
      </c>
    </row>
    <row r="193" spans="2:9" x14ac:dyDescent="0.3">
      <c r="B193" t="s">
        <v>423</v>
      </c>
      <c r="C193" s="1" t="s">
        <v>422</v>
      </c>
      <c r="D193" s="45" t="s">
        <v>603</v>
      </c>
      <c r="E193" s="5">
        <v>8</v>
      </c>
      <c r="F193" s="5">
        <v>0.65</v>
      </c>
      <c r="G193" s="43">
        <f t="shared" si="5"/>
        <v>5.2</v>
      </c>
      <c r="H193" s="44">
        <f>VLOOKUP(B193,'OFERTA ECONÓMICA'!$B$20:$F$307,3,FALSE)</f>
        <v>0</v>
      </c>
      <c r="I193" s="44">
        <f t="shared" si="4"/>
        <v>0</v>
      </c>
    </row>
    <row r="194" spans="2:9" x14ac:dyDescent="0.3">
      <c r="B194" t="s">
        <v>425</v>
      </c>
      <c r="C194" s="1" t="s">
        <v>424</v>
      </c>
      <c r="D194" s="45" t="s">
        <v>603</v>
      </c>
      <c r="E194" s="5">
        <v>15</v>
      </c>
      <c r="F194" s="5">
        <v>5.58</v>
      </c>
      <c r="G194" s="43">
        <f t="shared" si="5"/>
        <v>83.7</v>
      </c>
      <c r="H194" s="44">
        <f>VLOOKUP(B194,'OFERTA ECONÓMICA'!$B$20:$F$307,3,FALSE)</f>
        <v>0</v>
      </c>
      <c r="I194" s="44">
        <f t="shared" si="4"/>
        <v>0</v>
      </c>
    </row>
    <row r="195" spans="2:9" x14ac:dyDescent="0.3">
      <c r="B195" t="s">
        <v>427</v>
      </c>
      <c r="C195" s="1" t="s">
        <v>426</v>
      </c>
      <c r="D195" s="45" t="s">
        <v>603</v>
      </c>
      <c r="E195" s="5">
        <v>100</v>
      </c>
      <c r="F195" s="5">
        <v>2.5</v>
      </c>
      <c r="G195" s="43">
        <f t="shared" si="5"/>
        <v>250</v>
      </c>
      <c r="H195" s="44">
        <f>VLOOKUP(B195,'OFERTA ECONÓMICA'!$B$20:$F$307,3,FALSE)</f>
        <v>0</v>
      </c>
      <c r="I195" s="44">
        <f t="shared" si="4"/>
        <v>0</v>
      </c>
    </row>
    <row r="196" spans="2:9" x14ac:dyDescent="0.3">
      <c r="B196" t="s">
        <v>429</v>
      </c>
      <c r="C196" s="1" t="s">
        <v>428</v>
      </c>
      <c r="D196" s="45" t="s">
        <v>603</v>
      </c>
      <c r="E196" s="5">
        <v>200</v>
      </c>
      <c r="F196" s="5">
        <v>0.38</v>
      </c>
      <c r="G196" s="43">
        <f t="shared" si="5"/>
        <v>76</v>
      </c>
      <c r="H196" s="44">
        <f>VLOOKUP(B196,'OFERTA ECONÓMICA'!$B$20:$F$307,3,FALSE)</f>
        <v>0</v>
      </c>
      <c r="I196" s="44">
        <f t="shared" si="4"/>
        <v>0</v>
      </c>
    </row>
    <row r="197" spans="2:9" x14ac:dyDescent="0.3">
      <c r="B197" t="s">
        <v>431</v>
      </c>
      <c r="C197" s="1" t="s">
        <v>430</v>
      </c>
      <c r="D197" s="45" t="s">
        <v>603</v>
      </c>
      <c r="E197" s="5">
        <v>275</v>
      </c>
      <c r="F197" s="5">
        <v>2.56</v>
      </c>
      <c r="G197" s="43">
        <f t="shared" si="5"/>
        <v>704</v>
      </c>
      <c r="H197" s="44">
        <f>VLOOKUP(B197,'OFERTA ECONÓMICA'!$B$20:$F$307,3,FALSE)</f>
        <v>0</v>
      </c>
      <c r="I197" s="44">
        <f t="shared" si="4"/>
        <v>0</v>
      </c>
    </row>
    <row r="198" spans="2:9" x14ac:dyDescent="0.3">
      <c r="B198" t="s">
        <v>433</v>
      </c>
      <c r="C198" s="1" t="s">
        <v>432</v>
      </c>
      <c r="D198" s="45" t="s">
        <v>603</v>
      </c>
      <c r="E198" s="5">
        <v>75</v>
      </c>
      <c r="F198" s="5">
        <v>8.49</v>
      </c>
      <c r="G198" s="43">
        <f t="shared" si="5"/>
        <v>636.75</v>
      </c>
      <c r="H198" s="44">
        <f>VLOOKUP(B198,'OFERTA ECONÓMICA'!$B$20:$F$307,3,FALSE)</f>
        <v>0</v>
      </c>
      <c r="I198" s="44">
        <f t="shared" si="4"/>
        <v>0</v>
      </c>
    </row>
    <row r="199" spans="2:9" x14ac:dyDescent="0.3">
      <c r="B199" t="s">
        <v>435</v>
      </c>
      <c r="C199" s="1" t="s">
        <v>434</v>
      </c>
      <c r="D199" s="45" t="s">
        <v>603</v>
      </c>
      <c r="E199" s="5">
        <v>15</v>
      </c>
      <c r="F199" s="5">
        <v>5.82</v>
      </c>
      <c r="G199" s="43">
        <f t="shared" si="5"/>
        <v>87.300000000000011</v>
      </c>
      <c r="H199" s="44">
        <f>VLOOKUP(B199,'OFERTA ECONÓMICA'!$B$20:$F$307,3,FALSE)</f>
        <v>0</v>
      </c>
      <c r="I199" s="44">
        <f t="shared" si="4"/>
        <v>0</v>
      </c>
    </row>
    <row r="200" spans="2:9" x14ac:dyDescent="0.3">
      <c r="B200" t="s">
        <v>437</v>
      </c>
      <c r="C200" s="1" t="s">
        <v>436</v>
      </c>
      <c r="D200" s="45" t="s">
        <v>603</v>
      </c>
      <c r="E200" s="5">
        <v>15</v>
      </c>
      <c r="F200" s="5">
        <v>6.84</v>
      </c>
      <c r="G200" s="43">
        <f t="shared" si="5"/>
        <v>102.6</v>
      </c>
      <c r="H200" s="44">
        <f>VLOOKUP(B200,'OFERTA ECONÓMICA'!$B$20:$F$307,3,FALSE)</f>
        <v>0</v>
      </c>
      <c r="I200" s="44">
        <f t="shared" si="4"/>
        <v>0</v>
      </c>
    </row>
    <row r="201" spans="2:9" x14ac:dyDescent="0.3">
      <c r="B201" t="s">
        <v>439</v>
      </c>
      <c r="C201" s="1" t="s">
        <v>438</v>
      </c>
      <c r="D201" s="45" t="s">
        <v>603</v>
      </c>
      <c r="E201" s="5">
        <v>1800</v>
      </c>
      <c r="F201" s="5">
        <v>0.74</v>
      </c>
      <c r="G201" s="43">
        <f t="shared" si="5"/>
        <v>1332</v>
      </c>
      <c r="H201" s="44">
        <f>VLOOKUP(B201,'OFERTA ECONÓMICA'!$B$20:$F$307,3,FALSE)</f>
        <v>0</v>
      </c>
      <c r="I201" s="44">
        <f t="shared" si="4"/>
        <v>0</v>
      </c>
    </row>
    <row r="202" spans="2:9" x14ac:dyDescent="0.3">
      <c r="B202" t="s">
        <v>441</v>
      </c>
      <c r="C202" s="1" t="s">
        <v>440</v>
      </c>
      <c r="D202" s="45" t="s">
        <v>603</v>
      </c>
      <c r="E202" s="5">
        <v>100</v>
      </c>
      <c r="F202" s="5">
        <v>0.63</v>
      </c>
      <c r="G202" s="43">
        <f t="shared" si="5"/>
        <v>63</v>
      </c>
      <c r="H202" s="44">
        <f>VLOOKUP(B202,'OFERTA ECONÓMICA'!$B$20:$F$307,3,FALSE)</f>
        <v>0</v>
      </c>
      <c r="I202" s="44">
        <f t="shared" si="4"/>
        <v>0</v>
      </c>
    </row>
    <row r="203" spans="2:9" x14ac:dyDescent="0.3">
      <c r="B203" t="s">
        <v>443</v>
      </c>
      <c r="C203" s="1" t="s">
        <v>442</v>
      </c>
      <c r="D203" s="45" t="s">
        <v>603</v>
      </c>
      <c r="E203" s="5">
        <v>50</v>
      </c>
      <c r="F203" s="5">
        <v>0.63</v>
      </c>
      <c r="G203" s="43">
        <f t="shared" si="5"/>
        <v>31.5</v>
      </c>
      <c r="H203" s="44">
        <f>VLOOKUP(B203,'OFERTA ECONÓMICA'!$B$20:$F$307,3,FALSE)</f>
        <v>0</v>
      </c>
      <c r="I203" s="44">
        <f t="shared" si="4"/>
        <v>0</v>
      </c>
    </row>
    <row r="204" spans="2:9" x14ac:dyDescent="0.3">
      <c r="B204" t="s">
        <v>445</v>
      </c>
      <c r="C204" s="1" t="s">
        <v>444</v>
      </c>
      <c r="D204" s="45" t="s">
        <v>603</v>
      </c>
      <c r="E204" s="5">
        <v>150</v>
      </c>
      <c r="F204" s="5">
        <v>0.68</v>
      </c>
      <c r="G204" s="43">
        <f t="shared" si="5"/>
        <v>102.00000000000001</v>
      </c>
      <c r="H204" s="44">
        <f>VLOOKUP(B204,'OFERTA ECONÓMICA'!$B$20:$F$307,3,FALSE)</f>
        <v>0</v>
      </c>
      <c r="I204" s="44">
        <f t="shared" si="4"/>
        <v>0</v>
      </c>
    </row>
    <row r="205" spans="2:9" x14ac:dyDescent="0.3">
      <c r="B205" t="s">
        <v>447</v>
      </c>
      <c r="C205" s="1" t="s">
        <v>446</v>
      </c>
      <c r="D205" s="1" t="s">
        <v>604</v>
      </c>
      <c r="E205" s="5">
        <v>15</v>
      </c>
      <c r="F205" s="5">
        <v>0.63</v>
      </c>
      <c r="G205" s="43">
        <f t="shared" si="5"/>
        <v>9.4499999999999993</v>
      </c>
      <c r="H205" s="44">
        <f>VLOOKUP(B205,'OFERTA ECONÓMICA'!$B$20:$F$307,3,FALSE)</f>
        <v>0</v>
      </c>
      <c r="I205" s="44">
        <f t="shared" si="4"/>
        <v>0</v>
      </c>
    </row>
    <row r="206" spans="2:9" x14ac:dyDescent="0.3">
      <c r="B206" t="s">
        <v>449</v>
      </c>
      <c r="C206" s="1" t="s">
        <v>448</v>
      </c>
      <c r="D206" s="1" t="s">
        <v>604</v>
      </c>
      <c r="E206" s="5">
        <v>20</v>
      </c>
      <c r="F206" s="5">
        <v>0.98</v>
      </c>
      <c r="G206" s="43">
        <f t="shared" si="5"/>
        <v>19.600000000000001</v>
      </c>
      <c r="H206" s="44">
        <f>VLOOKUP(B206,'OFERTA ECONÓMICA'!$B$20:$F$307,3,FALSE)</f>
        <v>0</v>
      </c>
      <c r="I206" s="44">
        <f t="shared" ref="I206:I269" si="6">ROUND(E206*H206,2)</f>
        <v>0</v>
      </c>
    </row>
    <row r="207" spans="2:9" x14ac:dyDescent="0.3">
      <c r="B207" t="s">
        <v>451</v>
      </c>
      <c r="C207" s="1" t="s">
        <v>450</v>
      </c>
      <c r="D207" s="45" t="s">
        <v>603</v>
      </c>
      <c r="E207" s="5">
        <v>50</v>
      </c>
      <c r="F207" s="5">
        <v>5.38</v>
      </c>
      <c r="G207" s="43">
        <f t="shared" ref="G207:G270" si="7">E207*F207</f>
        <v>269</v>
      </c>
      <c r="H207" s="44">
        <f>VLOOKUP(B207,'OFERTA ECONÓMICA'!$B$20:$F$307,3,FALSE)</f>
        <v>0</v>
      </c>
      <c r="I207" s="44">
        <f t="shared" si="6"/>
        <v>0</v>
      </c>
    </row>
    <row r="208" spans="2:9" x14ac:dyDescent="0.3">
      <c r="B208" t="s">
        <v>453</v>
      </c>
      <c r="C208" s="1" t="s">
        <v>452</v>
      </c>
      <c r="D208" s="45" t="s">
        <v>603</v>
      </c>
      <c r="E208" s="5">
        <v>175</v>
      </c>
      <c r="F208" s="5">
        <v>9.2899999999999991</v>
      </c>
      <c r="G208" s="43">
        <f t="shared" si="7"/>
        <v>1625.7499999999998</v>
      </c>
      <c r="H208" s="44">
        <f>VLOOKUP(B208,'OFERTA ECONÓMICA'!$B$20:$F$307,3,FALSE)</f>
        <v>0</v>
      </c>
      <c r="I208" s="44">
        <f t="shared" si="6"/>
        <v>0</v>
      </c>
    </row>
    <row r="209" spans="2:9" x14ac:dyDescent="0.3">
      <c r="B209" t="s">
        <v>455</v>
      </c>
      <c r="C209" s="1" t="s">
        <v>454</v>
      </c>
      <c r="D209" s="45" t="s">
        <v>603</v>
      </c>
      <c r="E209" s="5">
        <v>50</v>
      </c>
      <c r="F209" s="5">
        <v>0.84</v>
      </c>
      <c r="G209" s="43">
        <f t="shared" si="7"/>
        <v>42</v>
      </c>
      <c r="H209" s="44">
        <f>VLOOKUP(B209,'OFERTA ECONÓMICA'!$B$20:$F$307,3,FALSE)</f>
        <v>0</v>
      </c>
      <c r="I209" s="44">
        <f t="shared" si="6"/>
        <v>0</v>
      </c>
    </row>
    <row r="210" spans="2:9" x14ac:dyDescent="0.3">
      <c r="B210" t="s">
        <v>457</v>
      </c>
      <c r="C210" s="1" t="s">
        <v>456</v>
      </c>
      <c r="D210" s="45" t="s">
        <v>603</v>
      </c>
      <c r="E210" s="5">
        <v>25</v>
      </c>
      <c r="F210" s="5">
        <v>0.84</v>
      </c>
      <c r="G210" s="43">
        <f t="shared" si="7"/>
        <v>21</v>
      </c>
      <c r="H210" s="44">
        <f>VLOOKUP(B210,'OFERTA ECONÓMICA'!$B$20:$F$307,3,FALSE)</f>
        <v>0</v>
      </c>
      <c r="I210" s="44">
        <f t="shared" si="6"/>
        <v>0</v>
      </c>
    </row>
    <row r="211" spans="2:9" x14ac:dyDescent="0.3">
      <c r="B211" t="s">
        <v>459</v>
      </c>
      <c r="C211" s="1" t="s">
        <v>458</v>
      </c>
      <c r="D211" s="45" t="s">
        <v>603</v>
      </c>
      <c r="E211" s="5">
        <v>7</v>
      </c>
      <c r="F211" s="5">
        <v>21.7</v>
      </c>
      <c r="G211" s="43">
        <f t="shared" si="7"/>
        <v>151.9</v>
      </c>
      <c r="H211" s="44">
        <f>VLOOKUP(B211,'OFERTA ECONÓMICA'!$B$20:$F$307,3,FALSE)</f>
        <v>0</v>
      </c>
      <c r="I211" s="44">
        <f t="shared" si="6"/>
        <v>0</v>
      </c>
    </row>
    <row r="212" spans="2:9" x14ac:dyDescent="0.3">
      <c r="B212" t="s">
        <v>461</v>
      </c>
      <c r="C212" s="1" t="s">
        <v>460</v>
      </c>
      <c r="D212" s="45" t="s">
        <v>603</v>
      </c>
      <c r="E212" s="5">
        <v>200</v>
      </c>
      <c r="F212" s="5">
        <v>3.42</v>
      </c>
      <c r="G212" s="43">
        <f t="shared" si="7"/>
        <v>684</v>
      </c>
      <c r="H212" s="44">
        <f>VLOOKUP(B212,'OFERTA ECONÓMICA'!$B$20:$F$307,3,FALSE)</f>
        <v>0</v>
      </c>
      <c r="I212" s="44">
        <f t="shared" si="6"/>
        <v>0</v>
      </c>
    </row>
    <row r="213" spans="2:9" x14ac:dyDescent="0.3">
      <c r="B213" t="s">
        <v>463</v>
      </c>
      <c r="C213" s="1" t="s">
        <v>462</v>
      </c>
      <c r="D213" s="1" t="s">
        <v>604</v>
      </c>
      <c r="E213" s="5">
        <v>300</v>
      </c>
      <c r="F213" s="5">
        <v>1.59</v>
      </c>
      <c r="G213" s="43">
        <f t="shared" si="7"/>
        <v>477</v>
      </c>
      <c r="H213" s="44">
        <f>VLOOKUP(B213,'OFERTA ECONÓMICA'!$B$20:$F$307,3,FALSE)</f>
        <v>0</v>
      </c>
      <c r="I213" s="44">
        <f t="shared" si="6"/>
        <v>0</v>
      </c>
    </row>
    <row r="214" spans="2:9" x14ac:dyDescent="0.3">
      <c r="B214" t="s">
        <v>465</v>
      </c>
      <c r="C214" s="1" t="s">
        <v>464</v>
      </c>
      <c r="D214" s="1" t="s">
        <v>604</v>
      </c>
      <c r="E214" s="5">
        <v>500</v>
      </c>
      <c r="F214" s="5">
        <v>2.54</v>
      </c>
      <c r="G214" s="43">
        <f t="shared" si="7"/>
        <v>1270</v>
      </c>
      <c r="H214" s="44">
        <f>VLOOKUP(B214,'OFERTA ECONÓMICA'!$B$20:$F$307,3,FALSE)</f>
        <v>0</v>
      </c>
      <c r="I214" s="44">
        <f t="shared" si="6"/>
        <v>0</v>
      </c>
    </row>
    <row r="215" spans="2:9" x14ac:dyDescent="0.3">
      <c r="B215" t="s">
        <v>467</v>
      </c>
      <c r="C215" s="1" t="s">
        <v>466</v>
      </c>
      <c r="D215" s="1" t="s">
        <v>604</v>
      </c>
      <c r="E215" s="5">
        <v>150</v>
      </c>
      <c r="F215" s="5">
        <v>5.45</v>
      </c>
      <c r="G215" s="43">
        <f t="shared" si="7"/>
        <v>817.5</v>
      </c>
      <c r="H215" s="44">
        <f>VLOOKUP(B215,'OFERTA ECONÓMICA'!$B$20:$F$307,3,FALSE)</f>
        <v>0</v>
      </c>
      <c r="I215" s="44">
        <f t="shared" si="6"/>
        <v>0</v>
      </c>
    </row>
    <row r="216" spans="2:9" x14ac:dyDescent="0.3">
      <c r="B216" t="s">
        <v>469</v>
      </c>
      <c r="C216" s="1" t="s">
        <v>468</v>
      </c>
      <c r="D216" s="1" t="s">
        <v>604</v>
      </c>
      <c r="E216" s="5">
        <v>25</v>
      </c>
      <c r="F216" s="5">
        <v>1.72</v>
      </c>
      <c r="G216" s="43">
        <f t="shared" si="7"/>
        <v>43</v>
      </c>
      <c r="H216" s="44">
        <f>VLOOKUP(B216,'OFERTA ECONÓMICA'!$B$20:$F$307,3,FALSE)</f>
        <v>0</v>
      </c>
      <c r="I216" s="44">
        <f t="shared" si="6"/>
        <v>0</v>
      </c>
    </row>
    <row r="217" spans="2:9" x14ac:dyDescent="0.3">
      <c r="B217" t="s">
        <v>471</v>
      </c>
      <c r="C217" s="1" t="s">
        <v>470</v>
      </c>
      <c r="D217" s="1" t="s">
        <v>604</v>
      </c>
      <c r="E217" s="5">
        <v>125</v>
      </c>
      <c r="F217" s="5">
        <v>3.52</v>
      </c>
      <c r="G217" s="43">
        <f t="shared" si="7"/>
        <v>440</v>
      </c>
      <c r="H217" s="44">
        <f>VLOOKUP(B217,'OFERTA ECONÓMICA'!$B$20:$F$307,3,FALSE)</f>
        <v>0</v>
      </c>
      <c r="I217" s="44">
        <f t="shared" si="6"/>
        <v>0</v>
      </c>
    </row>
    <row r="218" spans="2:9" x14ac:dyDescent="0.3">
      <c r="B218" t="s">
        <v>473</v>
      </c>
      <c r="C218" s="1" t="s">
        <v>472</v>
      </c>
      <c r="D218" s="1" t="s">
        <v>604</v>
      </c>
      <c r="E218" s="5">
        <v>15</v>
      </c>
      <c r="F218" s="5">
        <v>5.65</v>
      </c>
      <c r="G218" s="43">
        <f t="shared" si="7"/>
        <v>84.75</v>
      </c>
      <c r="H218" s="44">
        <f>VLOOKUP(B218,'OFERTA ECONÓMICA'!$B$20:$F$307,3,FALSE)</f>
        <v>0</v>
      </c>
      <c r="I218" s="44">
        <f t="shared" si="6"/>
        <v>0</v>
      </c>
    </row>
    <row r="219" spans="2:9" x14ac:dyDescent="0.3">
      <c r="B219" t="s">
        <v>475</v>
      </c>
      <c r="C219" s="1" t="s">
        <v>474</v>
      </c>
      <c r="D219" s="1" t="s">
        <v>604</v>
      </c>
      <c r="E219" s="5">
        <v>15</v>
      </c>
      <c r="F219" s="5">
        <v>5.65</v>
      </c>
      <c r="G219" s="43">
        <f t="shared" si="7"/>
        <v>84.75</v>
      </c>
      <c r="H219" s="44">
        <f>VLOOKUP(B219,'OFERTA ECONÓMICA'!$B$20:$F$307,3,FALSE)</f>
        <v>0</v>
      </c>
      <c r="I219" s="44">
        <f t="shared" si="6"/>
        <v>0</v>
      </c>
    </row>
    <row r="220" spans="2:9" x14ac:dyDescent="0.3">
      <c r="B220" t="s">
        <v>477</v>
      </c>
      <c r="C220" s="1" t="s">
        <v>476</v>
      </c>
      <c r="D220" s="1" t="s">
        <v>604</v>
      </c>
      <c r="E220" s="5">
        <v>15</v>
      </c>
      <c r="F220" s="5">
        <v>11.3</v>
      </c>
      <c r="G220" s="43">
        <f t="shared" si="7"/>
        <v>169.5</v>
      </c>
      <c r="H220" s="44">
        <f>VLOOKUP(B220,'OFERTA ECONÓMICA'!$B$20:$F$307,3,FALSE)</f>
        <v>0</v>
      </c>
      <c r="I220" s="44">
        <f t="shared" si="6"/>
        <v>0</v>
      </c>
    </row>
    <row r="221" spans="2:9" x14ac:dyDescent="0.3">
      <c r="B221" t="s">
        <v>479</v>
      </c>
      <c r="C221" s="1" t="s">
        <v>478</v>
      </c>
      <c r="D221" s="1" t="s">
        <v>604</v>
      </c>
      <c r="E221" s="5">
        <v>35</v>
      </c>
      <c r="F221" s="5">
        <v>8.6</v>
      </c>
      <c r="G221" s="43">
        <f t="shared" si="7"/>
        <v>301</v>
      </c>
      <c r="H221" s="44">
        <f>VLOOKUP(B221,'OFERTA ECONÓMICA'!$B$20:$F$307,3,FALSE)</f>
        <v>0</v>
      </c>
      <c r="I221" s="44">
        <f t="shared" si="6"/>
        <v>0</v>
      </c>
    </row>
    <row r="222" spans="2:9" x14ac:dyDescent="0.3">
      <c r="B222" t="s">
        <v>481</v>
      </c>
      <c r="C222" s="1" t="s">
        <v>480</v>
      </c>
      <c r="D222" s="45" t="s">
        <v>603</v>
      </c>
      <c r="E222" s="5">
        <v>150</v>
      </c>
      <c r="F222" s="5">
        <v>0.45</v>
      </c>
      <c r="G222" s="43">
        <f t="shared" si="7"/>
        <v>67.5</v>
      </c>
      <c r="H222" s="44">
        <f>VLOOKUP(B222,'OFERTA ECONÓMICA'!$B$20:$F$307,3,FALSE)</f>
        <v>0</v>
      </c>
      <c r="I222" s="44">
        <f t="shared" si="6"/>
        <v>0</v>
      </c>
    </row>
    <row r="223" spans="2:9" x14ac:dyDescent="0.3">
      <c r="B223" t="s">
        <v>483</v>
      </c>
      <c r="C223" s="1" t="s">
        <v>482</v>
      </c>
      <c r="D223" s="45" t="s">
        <v>603</v>
      </c>
      <c r="E223" s="5">
        <v>100</v>
      </c>
      <c r="F223" s="5">
        <v>0.26</v>
      </c>
      <c r="G223" s="43">
        <f t="shared" si="7"/>
        <v>26</v>
      </c>
      <c r="H223" s="44">
        <f>VLOOKUP(B223,'OFERTA ECONÓMICA'!$B$20:$F$307,3,FALSE)</f>
        <v>0</v>
      </c>
      <c r="I223" s="44">
        <f t="shared" si="6"/>
        <v>0</v>
      </c>
    </row>
    <row r="224" spans="2:9" x14ac:dyDescent="0.3">
      <c r="B224" t="s">
        <v>485</v>
      </c>
      <c r="C224" s="1" t="s">
        <v>484</v>
      </c>
      <c r="D224" s="45" t="s">
        <v>603</v>
      </c>
      <c r="E224" s="5">
        <v>50</v>
      </c>
      <c r="F224" s="5">
        <v>0.42</v>
      </c>
      <c r="G224" s="43">
        <f t="shared" si="7"/>
        <v>21</v>
      </c>
      <c r="H224" s="44">
        <f>VLOOKUP(B224,'OFERTA ECONÓMICA'!$B$20:$F$307,3,FALSE)</f>
        <v>0</v>
      </c>
      <c r="I224" s="44">
        <f t="shared" si="6"/>
        <v>0</v>
      </c>
    </row>
    <row r="225" spans="2:9" x14ac:dyDescent="0.3">
      <c r="B225" t="s">
        <v>487</v>
      </c>
      <c r="C225" s="1" t="s">
        <v>486</v>
      </c>
      <c r="D225" s="45" t="s">
        <v>603</v>
      </c>
      <c r="E225" s="5">
        <v>25</v>
      </c>
      <c r="F225" s="5">
        <v>0.66</v>
      </c>
      <c r="G225" s="43">
        <f t="shared" si="7"/>
        <v>16.5</v>
      </c>
      <c r="H225" s="44">
        <f>VLOOKUP(B225,'OFERTA ECONÓMICA'!$B$20:$F$307,3,FALSE)</f>
        <v>0</v>
      </c>
      <c r="I225" s="44">
        <f t="shared" si="6"/>
        <v>0</v>
      </c>
    </row>
    <row r="226" spans="2:9" x14ac:dyDescent="0.3">
      <c r="B226" t="s">
        <v>489</v>
      </c>
      <c r="C226" s="1" t="s">
        <v>488</v>
      </c>
      <c r="D226" s="45" t="s">
        <v>603</v>
      </c>
      <c r="E226" s="5">
        <v>25</v>
      </c>
      <c r="F226" s="5">
        <v>3.25</v>
      </c>
      <c r="G226" s="43">
        <f t="shared" si="7"/>
        <v>81.25</v>
      </c>
      <c r="H226" s="44">
        <f>VLOOKUP(B226,'OFERTA ECONÓMICA'!$B$20:$F$307,3,FALSE)</f>
        <v>0</v>
      </c>
      <c r="I226" s="44">
        <f t="shared" si="6"/>
        <v>0</v>
      </c>
    </row>
    <row r="227" spans="2:9" x14ac:dyDescent="0.3">
      <c r="B227" t="s">
        <v>491</v>
      </c>
      <c r="C227" s="1" t="s">
        <v>490</v>
      </c>
      <c r="D227" s="45" t="s">
        <v>603</v>
      </c>
      <c r="E227" s="5">
        <v>10</v>
      </c>
      <c r="F227" s="5">
        <v>6.95</v>
      </c>
      <c r="G227" s="43">
        <f t="shared" si="7"/>
        <v>69.5</v>
      </c>
      <c r="H227" s="44">
        <f>VLOOKUP(B227,'OFERTA ECONÓMICA'!$B$20:$F$307,3,FALSE)</f>
        <v>0</v>
      </c>
      <c r="I227" s="44">
        <f t="shared" si="6"/>
        <v>0</v>
      </c>
    </row>
    <row r="228" spans="2:9" x14ac:dyDescent="0.3">
      <c r="B228" t="s">
        <v>493</v>
      </c>
      <c r="C228" s="1" t="s">
        <v>492</v>
      </c>
      <c r="D228" s="1" t="s">
        <v>604</v>
      </c>
      <c r="E228" s="5">
        <v>150</v>
      </c>
      <c r="F228" s="5">
        <v>14.2</v>
      </c>
      <c r="G228" s="43">
        <f t="shared" si="7"/>
        <v>2130</v>
      </c>
      <c r="H228" s="44">
        <f>VLOOKUP(B228,'OFERTA ECONÓMICA'!$B$20:$F$307,3,FALSE)</f>
        <v>0</v>
      </c>
      <c r="I228" s="44">
        <f t="shared" si="6"/>
        <v>0</v>
      </c>
    </row>
    <row r="229" spans="2:9" x14ac:dyDescent="0.3">
      <c r="B229" t="s">
        <v>495</v>
      </c>
      <c r="C229" s="1" t="s">
        <v>494</v>
      </c>
      <c r="D229" s="1" t="s">
        <v>604</v>
      </c>
      <c r="E229" s="5">
        <v>10</v>
      </c>
      <c r="F229" s="5">
        <v>21.25</v>
      </c>
      <c r="G229" s="43">
        <f t="shared" si="7"/>
        <v>212.5</v>
      </c>
      <c r="H229" s="44">
        <f>VLOOKUP(B229,'OFERTA ECONÓMICA'!$B$20:$F$307,3,FALSE)</f>
        <v>0</v>
      </c>
      <c r="I229" s="44">
        <f t="shared" si="6"/>
        <v>0</v>
      </c>
    </row>
    <row r="230" spans="2:9" x14ac:dyDescent="0.3">
      <c r="B230" t="s">
        <v>497</v>
      </c>
      <c r="C230" s="1" t="s">
        <v>496</v>
      </c>
      <c r="D230" s="45" t="s">
        <v>603</v>
      </c>
      <c r="E230" s="5">
        <v>20</v>
      </c>
      <c r="F230" s="5">
        <v>5.75</v>
      </c>
      <c r="G230" s="43">
        <f t="shared" si="7"/>
        <v>115</v>
      </c>
      <c r="H230" s="44">
        <f>VLOOKUP(B230,'OFERTA ECONÓMICA'!$B$20:$F$307,3,FALSE)</f>
        <v>0</v>
      </c>
      <c r="I230" s="44">
        <f t="shared" si="6"/>
        <v>0</v>
      </c>
    </row>
    <row r="231" spans="2:9" x14ac:dyDescent="0.3">
      <c r="B231" t="s">
        <v>499</v>
      </c>
      <c r="C231" s="1" t="s">
        <v>498</v>
      </c>
      <c r="D231" s="45" t="s">
        <v>603</v>
      </c>
      <c r="E231" s="5">
        <v>5</v>
      </c>
      <c r="F231" s="5">
        <v>16.350000000000001</v>
      </c>
      <c r="G231" s="43">
        <f t="shared" si="7"/>
        <v>81.75</v>
      </c>
      <c r="H231" s="44">
        <f>VLOOKUP(B231,'OFERTA ECONÓMICA'!$B$20:$F$307,3,FALSE)</f>
        <v>0</v>
      </c>
      <c r="I231" s="44">
        <f t="shared" si="6"/>
        <v>0</v>
      </c>
    </row>
    <row r="232" spans="2:9" x14ac:dyDescent="0.3">
      <c r="B232" t="s">
        <v>501</v>
      </c>
      <c r="C232" s="1" t="s">
        <v>500</v>
      </c>
      <c r="D232" s="45" t="s">
        <v>603</v>
      </c>
      <c r="E232" s="5">
        <v>250</v>
      </c>
      <c r="F232" s="5">
        <v>1.4</v>
      </c>
      <c r="G232" s="43">
        <f t="shared" si="7"/>
        <v>350</v>
      </c>
      <c r="H232" s="44">
        <f>VLOOKUP(B232,'OFERTA ECONÓMICA'!$B$20:$F$307,3,FALSE)</f>
        <v>0</v>
      </c>
      <c r="I232" s="44">
        <f t="shared" si="6"/>
        <v>0</v>
      </c>
    </row>
    <row r="233" spans="2:9" x14ac:dyDescent="0.3">
      <c r="B233" t="s">
        <v>503</v>
      </c>
      <c r="C233" s="1" t="s">
        <v>502</v>
      </c>
      <c r="D233" s="45" t="s">
        <v>603</v>
      </c>
      <c r="E233" s="5">
        <v>25</v>
      </c>
      <c r="F233" s="5">
        <v>0.98</v>
      </c>
      <c r="G233" s="43">
        <f t="shared" si="7"/>
        <v>24.5</v>
      </c>
      <c r="H233" s="44">
        <f>VLOOKUP(B233,'OFERTA ECONÓMICA'!$B$20:$F$307,3,FALSE)</f>
        <v>0</v>
      </c>
      <c r="I233" s="44">
        <f t="shared" si="6"/>
        <v>0</v>
      </c>
    </row>
    <row r="234" spans="2:9" x14ac:dyDescent="0.3">
      <c r="B234" t="s">
        <v>506</v>
      </c>
      <c r="C234" s="1" t="s">
        <v>505</v>
      </c>
      <c r="D234" s="45" t="s">
        <v>603</v>
      </c>
      <c r="E234" s="5">
        <v>3</v>
      </c>
      <c r="F234" s="5">
        <v>1.57</v>
      </c>
      <c r="G234" s="43">
        <f t="shared" si="7"/>
        <v>4.71</v>
      </c>
      <c r="H234" s="44">
        <f>VLOOKUP(B234,'OFERTA ECONÓMICA'!$B$20:$F$307,3,FALSE)</f>
        <v>0</v>
      </c>
      <c r="I234" s="44">
        <f t="shared" si="6"/>
        <v>0</v>
      </c>
    </row>
    <row r="235" spans="2:9" x14ac:dyDescent="0.3">
      <c r="B235" t="s">
        <v>508</v>
      </c>
      <c r="C235" s="1" t="s">
        <v>507</v>
      </c>
      <c r="D235" s="45" t="s">
        <v>603</v>
      </c>
      <c r="E235" s="5">
        <v>30</v>
      </c>
      <c r="F235" s="5">
        <v>1.25</v>
      </c>
      <c r="G235" s="43">
        <f t="shared" si="7"/>
        <v>37.5</v>
      </c>
      <c r="H235" s="44">
        <f>VLOOKUP(B235,'OFERTA ECONÓMICA'!$B$20:$F$307,3,FALSE)</f>
        <v>0</v>
      </c>
      <c r="I235" s="44">
        <f t="shared" si="6"/>
        <v>0</v>
      </c>
    </row>
    <row r="236" spans="2:9" x14ac:dyDescent="0.3">
      <c r="B236" t="s">
        <v>510</v>
      </c>
      <c r="C236" s="1" t="s">
        <v>509</v>
      </c>
      <c r="D236" s="45" t="s">
        <v>603</v>
      </c>
      <c r="E236" s="5">
        <v>50</v>
      </c>
      <c r="F236" s="5">
        <v>5</v>
      </c>
      <c r="G236" s="43">
        <f t="shared" si="7"/>
        <v>250</v>
      </c>
      <c r="H236" s="44">
        <f>VLOOKUP(B236,'OFERTA ECONÓMICA'!$B$20:$F$307,3,FALSE)</f>
        <v>0</v>
      </c>
      <c r="I236" s="44">
        <f t="shared" si="6"/>
        <v>0</v>
      </c>
    </row>
    <row r="237" spans="2:9" x14ac:dyDescent="0.3">
      <c r="B237" t="s">
        <v>513</v>
      </c>
      <c r="C237" s="1" t="s">
        <v>512</v>
      </c>
      <c r="D237" s="45" t="s">
        <v>603</v>
      </c>
      <c r="E237" s="5">
        <v>3100</v>
      </c>
      <c r="F237" s="5">
        <v>1.8</v>
      </c>
      <c r="G237" s="43">
        <f t="shared" si="7"/>
        <v>5580</v>
      </c>
      <c r="H237" s="44">
        <f>VLOOKUP(B237,'OFERTA ECONÓMICA'!$B$20:$F$307,3,FALSE)</f>
        <v>0</v>
      </c>
      <c r="I237" s="44">
        <f t="shared" si="6"/>
        <v>0</v>
      </c>
    </row>
    <row r="238" spans="2:9" x14ac:dyDescent="0.3">
      <c r="B238" t="s">
        <v>515</v>
      </c>
      <c r="C238" s="1" t="s">
        <v>514</v>
      </c>
      <c r="D238" s="1" t="s">
        <v>604</v>
      </c>
      <c r="E238" s="5">
        <v>100</v>
      </c>
      <c r="F238" s="5">
        <v>4.0999999999999996</v>
      </c>
      <c r="G238" s="43">
        <f t="shared" si="7"/>
        <v>409.99999999999994</v>
      </c>
      <c r="H238" s="44">
        <f>VLOOKUP(B238,'OFERTA ECONÓMICA'!$B$20:$F$307,3,FALSE)</f>
        <v>0</v>
      </c>
      <c r="I238" s="44">
        <f t="shared" si="6"/>
        <v>0</v>
      </c>
    </row>
    <row r="239" spans="2:9" x14ac:dyDescent="0.3">
      <c r="B239" t="s">
        <v>517</v>
      </c>
      <c r="C239" s="1" t="s">
        <v>516</v>
      </c>
      <c r="D239" s="45" t="s">
        <v>603</v>
      </c>
      <c r="E239" s="5">
        <v>3500</v>
      </c>
      <c r="F239" s="5">
        <v>0.15</v>
      </c>
      <c r="G239" s="43">
        <f t="shared" si="7"/>
        <v>525</v>
      </c>
      <c r="H239" s="44">
        <f>VLOOKUP(B239,'OFERTA ECONÓMICA'!$B$20:$F$307,3,FALSE)</f>
        <v>0</v>
      </c>
      <c r="I239" s="44">
        <f t="shared" si="6"/>
        <v>0</v>
      </c>
    </row>
    <row r="240" spans="2:9" x14ac:dyDescent="0.3">
      <c r="B240" t="s">
        <v>519</v>
      </c>
      <c r="C240" s="1" t="s">
        <v>518</v>
      </c>
      <c r="D240" s="45" t="s">
        <v>603</v>
      </c>
      <c r="E240" s="5">
        <v>2000</v>
      </c>
      <c r="F240" s="5">
        <v>0.95</v>
      </c>
      <c r="G240" s="43">
        <f t="shared" si="7"/>
        <v>1900</v>
      </c>
      <c r="H240" s="44">
        <f>VLOOKUP(B240,'OFERTA ECONÓMICA'!$B$20:$F$307,3,FALSE)</f>
        <v>0</v>
      </c>
      <c r="I240" s="44">
        <f t="shared" si="6"/>
        <v>0</v>
      </c>
    </row>
    <row r="241" spans="2:9" x14ac:dyDescent="0.3">
      <c r="B241" t="s">
        <v>521</v>
      </c>
      <c r="C241" s="1" t="s">
        <v>520</v>
      </c>
      <c r="D241" s="45" t="s">
        <v>603</v>
      </c>
      <c r="E241" s="5">
        <v>100</v>
      </c>
      <c r="F241" s="5">
        <v>2</v>
      </c>
      <c r="G241" s="43">
        <f t="shared" si="7"/>
        <v>200</v>
      </c>
      <c r="H241" s="44">
        <f>VLOOKUP(B241,'OFERTA ECONÓMICA'!$B$20:$F$307,3,FALSE)</f>
        <v>0</v>
      </c>
      <c r="I241" s="44">
        <f t="shared" si="6"/>
        <v>0</v>
      </c>
    </row>
    <row r="242" spans="2:9" x14ac:dyDescent="0.3">
      <c r="B242" t="s">
        <v>523</v>
      </c>
      <c r="C242" s="1" t="s">
        <v>522</v>
      </c>
      <c r="D242" s="45" t="s">
        <v>603</v>
      </c>
      <c r="E242" s="5">
        <v>100</v>
      </c>
      <c r="F242" s="5">
        <v>2.5</v>
      </c>
      <c r="G242" s="43">
        <f t="shared" si="7"/>
        <v>250</v>
      </c>
      <c r="H242" s="44">
        <f>VLOOKUP(B242,'OFERTA ECONÓMICA'!$B$20:$F$307,3,FALSE)</f>
        <v>0</v>
      </c>
      <c r="I242" s="44">
        <f t="shared" si="6"/>
        <v>0</v>
      </c>
    </row>
    <row r="243" spans="2:9" x14ac:dyDescent="0.3">
      <c r="B243" t="s">
        <v>526</v>
      </c>
      <c r="C243" s="1" t="s">
        <v>525</v>
      </c>
      <c r="D243" s="1" t="s">
        <v>604</v>
      </c>
      <c r="E243" s="5">
        <v>750</v>
      </c>
      <c r="F243" s="5">
        <v>2.75</v>
      </c>
      <c r="G243" s="43">
        <f t="shared" si="7"/>
        <v>2062.5</v>
      </c>
      <c r="H243" s="44">
        <f>VLOOKUP(B243,'OFERTA ECONÓMICA'!$B$20:$F$307,3,FALSE)</f>
        <v>0</v>
      </c>
      <c r="I243" s="44">
        <f t="shared" si="6"/>
        <v>0</v>
      </c>
    </row>
    <row r="244" spans="2:9" x14ac:dyDescent="0.3">
      <c r="B244" t="s">
        <v>528</v>
      </c>
      <c r="C244" s="1" t="s">
        <v>527</v>
      </c>
      <c r="D244" s="45" t="s">
        <v>603</v>
      </c>
      <c r="E244" s="5">
        <v>500</v>
      </c>
      <c r="F244" s="5">
        <v>0.46</v>
      </c>
      <c r="G244" s="43">
        <f t="shared" si="7"/>
        <v>230</v>
      </c>
      <c r="H244" s="44">
        <f>VLOOKUP(B244,'OFERTA ECONÓMICA'!$B$20:$F$307,3,FALSE)</f>
        <v>0</v>
      </c>
      <c r="I244" s="44">
        <f t="shared" si="6"/>
        <v>0</v>
      </c>
    </row>
    <row r="245" spans="2:9" x14ac:dyDescent="0.3">
      <c r="B245" t="s">
        <v>530</v>
      </c>
      <c r="C245" s="1" t="s">
        <v>529</v>
      </c>
      <c r="D245" s="45" t="s">
        <v>603</v>
      </c>
      <c r="E245" s="5">
        <v>250</v>
      </c>
      <c r="F245" s="5">
        <v>0.59</v>
      </c>
      <c r="G245" s="43">
        <f t="shared" si="7"/>
        <v>147.5</v>
      </c>
      <c r="H245" s="44">
        <f>VLOOKUP(B245,'OFERTA ECONÓMICA'!$B$20:$F$307,3,FALSE)</f>
        <v>0</v>
      </c>
      <c r="I245" s="44">
        <f t="shared" si="6"/>
        <v>0</v>
      </c>
    </row>
    <row r="246" spans="2:9" x14ac:dyDescent="0.3">
      <c r="B246" t="s">
        <v>533</v>
      </c>
      <c r="C246" s="1" t="s">
        <v>532</v>
      </c>
      <c r="D246" s="45" t="s">
        <v>603</v>
      </c>
      <c r="E246" s="5">
        <v>30</v>
      </c>
      <c r="F246" s="5">
        <v>8.25</v>
      </c>
      <c r="G246" s="43">
        <f t="shared" si="7"/>
        <v>247.5</v>
      </c>
      <c r="H246" s="44">
        <f>VLOOKUP(B246,'OFERTA ECONÓMICA'!$B$20:$F$307,3,FALSE)</f>
        <v>0</v>
      </c>
      <c r="I246" s="44">
        <f t="shared" si="6"/>
        <v>0</v>
      </c>
    </row>
    <row r="247" spans="2:9" x14ac:dyDescent="0.3">
      <c r="B247" t="s">
        <v>535</v>
      </c>
      <c r="C247" s="1" t="s">
        <v>534</v>
      </c>
      <c r="D247" s="45" t="s">
        <v>603</v>
      </c>
      <c r="E247" s="5">
        <v>10</v>
      </c>
      <c r="F247" s="5">
        <v>15</v>
      </c>
      <c r="G247" s="43">
        <f t="shared" si="7"/>
        <v>150</v>
      </c>
      <c r="H247" s="44">
        <f>VLOOKUP(B247,'OFERTA ECONÓMICA'!$B$20:$F$307,3,FALSE)</f>
        <v>0</v>
      </c>
      <c r="I247" s="44">
        <f t="shared" si="6"/>
        <v>0</v>
      </c>
    </row>
    <row r="248" spans="2:9" x14ac:dyDescent="0.3">
      <c r="B248" t="s">
        <v>537</v>
      </c>
      <c r="C248" s="1" t="s">
        <v>536</v>
      </c>
      <c r="D248" s="45" t="s">
        <v>603</v>
      </c>
      <c r="E248" s="5">
        <v>10</v>
      </c>
      <c r="F248" s="5">
        <v>14.5</v>
      </c>
      <c r="G248" s="43">
        <f t="shared" si="7"/>
        <v>145</v>
      </c>
      <c r="H248" s="44">
        <f>VLOOKUP(B248,'OFERTA ECONÓMICA'!$B$20:$F$307,3,FALSE)</f>
        <v>0</v>
      </c>
      <c r="I248" s="44">
        <f t="shared" si="6"/>
        <v>0</v>
      </c>
    </row>
    <row r="249" spans="2:9" x14ac:dyDescent="0.3">
      <c r="B249" t="s">
        <v>539</v>
      </c>
      <c r="C249" s="1" t="s">
        <v>538</v>
      </c>
      <c r="D249" s="45" t="s">
        <v>603</v>
      </c>
      <c r="E249" s="5">
        <v>50</v>
      </c>
      <c r="F249" s="5">
        <v>1.52</v>
      </c>
      <c r="G249" s="43">
        <f t="shared" si="7"/>
        <v>76</v>
      </c>
      <c r="H249" s="44">
        <f>VLOOKUP(B249,'OFERTA ECONÓMICA'!$B$20:$F$307,3,FALSE)</f>
        <v>0</v>
      </c>
      <c r="I249" s="44">
        <f t="shared" si="6"/>
        <v>0</v>
      </c>
    </row>
    <row r="250" spans="2:9" x14ac:dyDescent="0.3">
      <c r="B250" t="s">
        <v>541</v>
      </c>
      <c r="C250" s="1" t="s">
        <v>540</v>
      </c>
      <c r="D250" s="45" t="s">
        <v>603</v>
      </c>
      <c r="E250" s="5">
        <v>25</v>
      </c>
      <c r="F250" s="5">
        <v>1.52</v>
      </c>
      <c r="G250" s="43">
        <f t="shared" si="7"/>
        <v>38</v>
      </c>
      <c r="H250" s="44">
        <f>VLOOKUP(B250,'OFERTA ECONÓMICA'!$B$20:$F$307,3,FALSE)</f>
        <v>0</v>
      </c>
      <c r="I250" s="44">
        <f t="shared" si="6"/>
        <v>0</v>
      </c>
    </row>
    <row r="251" spans="2:9" x14ac:dyDescent="0.3">
      <c r="B251" t="s">
        <v>543</v>
      </c>
      <c r="C251" s="1" t="s">
        <v>542</v>
      </c>
      <c r="D251" s="45" t="s">
        <v>603</v>
      </c>
      <c r="E251" s="5">
        <v>25</v>
      </c>
      <c r="F251" s="5">
        <v>1.52</v>
      </c>
      <c r="G251" s="43">
        <f t="shared" si="7"/>
        <v>38</v>
      </c>
      <c r="H251" s="44">
        <f>VLOOKUP(B251,'OFERTA ECONÓMICA'!$B$20:$F$307,3,FALSE)</f>
        <v>0</v>
      </c>
      <c r="I251" s="44">
        <f t="shared" si="6"/>
        <v>0</v>
      </c>
    </row>
    <row r="252" spans="2:9" x14ac:dyDescent="0.3">
      <c r="B252" t="s">
        <v>545</v>
      </c>
      <c r="C252" s="1" t="s">
        <v>544</v>
      </c>
      <c r="D252" s="45" t="s">
        <v>603</v>
      </c>
      <c r="E252" s="5">
        <v>10</v>
      </c>
      <c r="F252" s="5">
        <v>0.75</v>
      </c>
      <c r="G252" s="43">
        <f t="shared" si="7"/>
        <v>7.5</v>
      </c>
      <c r="H252" s="44">
        <f>VLOOKUP(B252,'OFERTA ECONÓMICA'!$B$20:$F$307,3,FALSE)</f>
        <v>0</v>
      </c>
      <c r="I252" s="44">
        <f t="shared" si="6"/>
        <v>0</v>
      </c>
    </row>
    <row r="253" spans="2:9" x14ac:dyDescent="0.3">
      <c r="B253" s="23" t="s">
        <v>547</v>
      </c>
      <c r="C253" s="1" t="s">
        <v>546</v>
      </c>
      <c r="D253" s="45" t="s">
        <v>603</v>
      </c>
      <c r="E253" s="5">
        <v>10</v>
      </c>
      <c r="F253" s="5">
        <v>0.75</v>
      </c>
      <c r="G253" s="43">
        <f t="shared" si="7"/>
        <v>7.5</v>
      </c>
      <c r="H253" s="44">
        <f>VLOOKUP(B253,'OFERTA ECONÓMICA'!$B$20:$F$307,3,FALSE)</f>
        <v>0</v>
      </c>
      <c r="I253" s="44">
        <f t="shared" si="6"/>
        <v>0</v>
      </c>
    </row>
    <row r="254" spans="2:9" x14ac:dyDescent="0.3">
      <c r="B254" t="s">
        <v>549</v>
      </c>
      <c r="C254" s="1" t="s">
        <v>548</v>
      </c>
      <c r="D254" s="45" t="s">
        <v>603</v>
      </c>
      <c r="E254" s="5">
        <v>10</v>
      </c>
      <c r="F254" s="5">
        <v>0.75</v>
      </c>
      <c r="G254" s="43">
        <f t="shared" si="7"/>
        <v>7.5</v>
      </c>
      <c r="H254" s="44">
        <f>VLOOKUP(B254,'OFERTA ECONÓMICA'!$B$20:$F$307,3,FALSE)</f>
        <v>0</v>
      </c>
      <c r="I254" s="44">
        <f t="shared" si="6"/>
        <v>0</v>
      </c>
    </row>
    <row r="255" spans="2:9" x14ac:dyDescent="0.3">
      <c r="B255" t="s">
        <v>552</v>
      </c>
      <c r="C255" s="1" t="s">
        <v>551</v>
      </c>
      <c r="D255" s="45" t="s">
        <v>603</v>
      </c>
      <c r="E255" s="5">
        <v>35</v>
      </c>
      <c r="F255" s="5">
        <v>0.85</v>
      </c>
      <c r="G255" s="43">
        <f t="shared" si="7"/>
        <v>29.75</v>
      </c>
      <c r="H255" s="44">
        <f>VLOOKUP(B255,'OFERTA ECONÓMICA'!$B$20:$F$307,3,FALSE)</f>
        <v>0</v>
      </c>
      <c r="I255" s="44">
        <f t="shared" si="6"/>
        <v>0</v>
      </c>
    </row>
    <row r="256" spans="2:9" x14ac:dyDescent="0.3">
      <c r="B256" t="s">
        <v>554</v>
      </c>
      <c r="C256" s="1" t="s">
        <v>553</v>
      </c>
      <c r="D256" s="45" t="s">
        <v>603</v>
      </c>
      <c r="E256" s="5">
        <v>25</v>
      </c>
      <c r="F256" s="5">
        <v>0.95</v>
      </c>
      <c r="G256" s="43">
        <f t="shared" si="7"/>
        <v>23.75</v>
      </c>
      <c r="H256" s="44">
        <f>VLOOKUP(B256,'OFERTA ECONÓMICA'!$B$20:$F$307,3,FALSE)</f>
        <v>0</v>
      </c>
      <c r="I256" s="44">
        <f t="shared" si="6"/>
        <v>0</v>
      </c>
    </row>
    <row r="257" spans="2:9" x14ac:dyDescent="0.3">
      <c r="B257" t="s">
        <v>556</v>
      </c>
      <c r="C257" s="1" t="s">
        <v>555</v>
      </c>
      <c r="D257" s="45" t="s">
        <v>603</v>
      </c>
      <c r="E257" s="5">
        <v>25</v>
      </c>
      <c r="F257" s="5">
        <v>14.35</v>
      </c>
      <c r="G257" s="43">
        <f t="shared" si="7"/>
        <v>358.75</v>
      </c>
      <c r="H257" s="44">
        <f>VLOOKUP(B257,'OFERTA ECONÓMICA'!$B$20:$F$307,3,FALSE)</f>
        <v>0</v>
      </c>
      <c r="I257" s="44">
        <f t="shared" si="6"/>
        <v>0</v>
      </c>
    </row>
    <row r="258" spans="2:9" x14ac:dyDescent="0.3">
      <c r="B258" t="s">
        <v>558</v>
      </c>
      <c r="C258" s="1" t="s">
        <v>557</v>
      </c>
      <c r="D258" s="45" t="s">
        <v>603</v>
      </c>
      <c r="E258" s="5">
        <v>10</v>
      </c>
      <c r="F258" s="5">
        <v>100</v>
      </c>
      <c r="G258" s="43">
        <f t="shared" si="7"/>
        <v>1000</v>
      </c>
      <c r="H258" s="44">
        <f>VLOOKUP(B258,'OFERTA ECONÓMICA'!$B$20:$F$307,3,FALSE)</f>
        <v>0</v>
      </c>
      <c r="I258" s="44">
        <f t="shared" si="6"/>
        <v>0</v>
      </c>
    </row>
    <row r="259" spans="2:9" x14ac:dyDescent="0.3">
      <c r="B259" t="s">
        <v>560</v>
      </c>
      <c r="C259" s="1" t="s">
        <v>559</v>
      </c>
      <c r="D259" s="45" t="s">
        <v>603</v>
      </c>
      <c r="E259" s="5">
        <v>5</v>
      </c>
      <c r="F259" s="5">
        <v>6.75</v>
      </c>
      <c r="G259" s="43">
        <f t="shared" si="7"/>
        <v>33.75</v>
      </c>
      <c r="H259" s="44">
        <f>VLOOKUP(B259,'OFERTA ECONÓMICA'!$B$20:$F$307,3,FALSE)</f>
        <v>0</v>
      </c>
      <c r="I259" s="44">
        <f t="shared" si="6"/>
        <v>0</v>
      </c>
    </row>
    <row r="260" spans="2:9" x14ac:dyDescent="0.3">
      <c r="B260" t="s">
        <v>562</v>
      </c>
      <c r="C260" s="1" t="s">
        <v>561</v>
      </c>
      <c r="D260" s="45" t="s">
        <v>603</v>
      </c>
      <c r="E260" s="5">
        <v>5</v>
      </c>
      <c r="F260" s="5">
        <v>8.25</v>
      </c>
      <c r="G260" s="43">
        <f t="shared" si="7"/>
        <v>41.25</v>
      </c>
      <c r="H260" s="44">
        <f>VLOOKUP(B260,'OFERTA ECONÓMICA'!$B$20:$F$307,3,FALSE)</f>
        <v>0</v>
      </c>
      <c r="I260" s="44">
        <f t="shared" si="6"/>
        <v>0</v>
      </c>
    </row>
    <row r="261" spans="2:9" x14ac:dyDescent="0.3">
      <c r="B261" t="s">
        <v>565</v>
      </c>
      <c r="C261" s="1" t="s">
        <v>564</v>
      </c>
      <c r="D261" s="45" t="s">
        <v>603</v>
      </c>
      <c r="E261" s="5">
        <v>15</v>
      </c>
      <c r="F261" s="5">
        <v>42.25</v>
      </c>
      <c r="G261" s="43">
        <f t="shared" si="7"/>
        <v>633.75</v>
      </c>
      <c r="H261" s="44">
        <f>VLOOKUP(B261,'OFERTA ECONÓMICA'!$B$20:$F$307,3,FALSE)</f>
        <v>0</v>
      </c>
      <c r="I261" s="44">
        <f t="shared" si="6"/>
        <v>0</v>
      </c>
    </row>
    <row r="262" spans="2:9" x14ac:dyDescent="0.3">
      <c r="B262" t="s">
        <v>567</v>
      </c>
      <c r="C262" s="1" t="s">
        <v>566</v>
      </c>
      <c r="D262" s="1" t="s">
        <v>604</v>
      </c>
      <c r="E262" s="5">
        <v>250</v>
      </c>
      <c r="F262" s="5">
        <v>9.5</v>
      </c>
      <c r="G262" s="43">
        <f t="shared" si="7"/>
        <v>2375</v>
      </c>
      <c r="H262" s="44">
        <f>VLOOKUP(B262,'OFERTA ECONÓMICA'!$B$20:$F$307,3,FALSE)</f>
        <v>0</v>
      </c>
      <c r="I262" s="44">
        <f t="shared" si="6"/>
        <v>0</v>
      </c>
    </row>
    <row r="263" spans="2:9" x14ac:dyDescent="0.3">
      <c r="B263" t="s">
        <v>569</v>
      </c>
      <c r="C263" s="1" t="s">
        <v>568</v>
      </c>
      <c r="D263" s="1" t="s">
        <v>604</v>
      </c>
      <c r="E263" s="5">
        <v>250</v>
      </c>
      <c r="F263" s="5">
        <v>10.5</v>
      </c>
      <c r="G263" s="43">
        <f t="shared" si="7"/>
        <v>2625</v>
      </c>
      <c r="H263" s="44">
        <f>VLOOKUP(B263,'OFERTA ECONÓMICA'!$B$20:$F$307,3,FALSE)</f>
        <v>0</v>
      </c>
      <c r="I263" s="44">
        <f t="shared" si="6"/>
        <v>0</v>
      </c>
    </row>
    <row r="264" spans="2:9" x14ac:dyDescent="0.3">
      <c r="B264" t="s">
        <v>571</v>
      </c>
      <c r="C264" s="1" t="s">
        <v>570</v>
      </c>
      <c r="D264" s="1" t="s">
        <v>604</v>
      </c>
      <c r="E264" s="5">
        <v>25</v>
      </c>
      <c r="F264" s="5">
        <v>16.100000000000001</v>
      </c>
      <c r="G264" s="43">
        <f t="shared" si="7"/>
        <v>402.50000000000006</v>
      </c>
      <c r="H264" s="44">
        <f>VLOOKUP(B264,'OFERTA ECONÓMICA'!$B$20:$F$307,3,FALSE)</f>
        <v>0</v>
      </c>
      <c r="I264" s="44">
        <f t="shared" si="6"/>
        <v>0</v>
      </c>
    </row>
    <row r="265" spans="2:9" x14ac:dyDescent="0.3">
      <c r="B265" t="s">
        <v>573</v>
      </c>
      <c r="C265" s="1" t="s">
        <v>572</v>
      </c>
      <c r="D265" s="1" t="s">
        <v>604</v>
      </c>
      <c r="E265" s="5">
        <v>25</v>
      </c>
      <c r="F265" s="5">
        <v>21.25</v>
      </c>
      <c r="G265" s="43">
        <f t="shared" si="7"/>
        <v>531.25</v>
      </c>
      <c r="H265" s="44">
        <f>VLOOKUP(B265,'OFERTA ECONÓMICA'!$B$20:$F$307,3,FALSE)</f>
        <v>0</v>
      </c>
      <c r="I265" s="44">
        <f t="shared" si="6"/>
        <v>0</v>
      </c>
    </row>
    <row r="266" spans="2:9" x14ac:dyDescent="0.3">
      <c r="B266" t="s">
        <v>575</v>
      </c>
      <c r="C266" s="1" t="s">
        <v>574</v>
      </c>
      <c r="D266" s="1" t="s">
        <v>604</v>
      </c>
      <c r="E266" s="5">
        <v>50</v>
      </c>
      <c r="F266" s="5">
        <v>16.75</v>
      </c>
      <c r="G266" s="43">
        <f t="shared" si="7"/>
        <v>837.5</v>
      </c>
      <c r="H266" s="44">
        <f>VLOOKUP(B266,'OFERTA ECONÓMICA'!$B$20:$F$307,3,FALSE)</f>
        <v>0</v>
      </c>
      <c r="I266" s="44">
        <f t="shared" si="6"/>
        <v>0</v>
      </c>
    </row>
    <row r="267" spans="2:9" x14ac:dyDescent="0.3">
      <c r="B267" t="s">
        <v>577</v>
      </c>
      <c r="C267" s="1" t="s">
        <v>576</v>
      </c>
      <c r="D267" s="1" t="s">
        <v>604</v>
      </c>
      <c r="E267" s="5">
        <v>25</v>
      </c>
      <c r="F267" s="5">
        <v>1.95</v>
      </c>
      <c r="G267" s="43">
        <f t="shared" si="7"/>
        <v>48.75</v>
      </c>
      <c r="H267" s="44">
        <f>VLOOKUP(B267,'OFERTA ECONÓMICA'!$B$20:$F$307,3,FALSE)</f>
        <v>0</v>
      </c>
      <c r="I267" s="44">
        <f t="shared" si="6"/>
        <v>0</v>
      </c>
    </row>
    <row r="268" spans="2:9" x14ac:dyDescent="0.3">
      <c r="B268" t="s">
        <v>579</v>
      </c>
      <c r="C268" s="1" t="s">
        <v>578</v>
      </c>
      <c r="D268" s="1" t="s">
        <v>604</v>
      </c>
      <c r="E268" s="5">
        <v>125</v>
      </c>
      <c r="F268" s="5">
        <v>26.15</v>
      </c>
      <c r="G268" s="43">
        <f t="shared" si="7"/>
        <v>3268.75</v>
      </c>
      <c r="H268" s="44">
        <f>VLOOKUP(B268,'OFERTA ECONÓMICA'!$B$20:$F$307,3,FALSE)</f>
        <v>0</v>
      </c>
      <c r="I268" s="44">
        <f t="shared" si="6"/>
        <v>0</v>
      </c>
    </row>
    <row r="269" spans="2:9" x14ac:dyDescent="0.3">
      <c r="B269" t="s">
        <v>581</v>
      </c>
      <c r="C269" s="1" t="s">
        <v>580</v>
      </c>
      <c r="D269" s="1" t="s">
        <v>604</v>
      </c>
      <c r="E269" s="5">
        <v>100</v>
      </c>
      <c r="F269" s="5">
        <v>26.15</v>
      </c>
      <c r="G269" s="43">
        <f t="shared" si="7"/>
        <v>2615</v>
      </c>
      <c r="H269" s="44">
        <f>VLOOKUP(B269,'OFERTA ECONÓMICA'!$B$20:$F$307,3,FALSE)</f>
        <v>0</v>
      </c>
      <c r="I269" s="44">
        <f t="shared" si="6"/>
        <v>0</v>
      </c>
    </row>
    <row r="270" spans="2:9" x14ac:dyDescent="0.3">
      <c r="B270" t="s">
        <v>583</v>
      </c>
      <c r="C270" s="1" t="s">
        <v>582</v>
      </c>
      <c r="D270" s="1" t="s">
        <v>604</v>
      </c>
      <c r="E270" s="5">
        <v>250</v>
      </c>
      <c r="F270" s="5">
        <v>1.95</v>
      </c>
      <c r="G270" s="43">
        <f t="shared" si="7"/>
        <v>487.5</v>
      </c>
      <c r="H270" s="44">
        <f>VLOOKUP(B270,'OFERTA ECONÓMICA'!$B$20:$F$307,3,FALSE)</f>
        <v>0</v>
      </c>
      <c r="I270" s="44">
        <f t="shared" ref="I270:I278" si="8">ROUND(E270*H270,2)</f>
        <v>0</v>
      </c>
    </row>
    <row r="271" spans="2:9" x14ac:dyDescent="0.3">
      <c r="B271" t="s">
        <v>585</v>
      </c>
      <c r="C271" s="1" t="s">
        <v>584</v>
      </c>
      <c r="D271" s="1" t="s">
        <v>604</v>
      </c>
      <c r="E271" s="5">
        <v>25</v>
      </c>
      <c r="F271" s="5">
        <v>2.1</v>
      </c>
      <c r="G271" s="43">
        <f t="shared" ref="G271:G278" si="9">E271*F271</f>
        <v>52.5</v>
      </c>
      <c r="H271" s="44">
        <f>VLOOKUP(B271,'OFERTA ECONÓMICA'!$B$20:$F$307,3,FALSE)</f>
        <v>0</v>
      </c>
      <c r="I271" s="44">
        <f t="shared" si="8"/>
        <v>0</v>
      </c>
    </row>
    <row r="272" spans="2:9" x14ac:dyDescent="0.3">
      <c r="B272" t="s">
        <v>587</v>
      </c>
      <c r="C272" s="1" t="s">
        <v>586</v>
      </c>
      <c r="D272" s="1" t="s">
        <v>604</v>
      </c>
      <c r="E272" s="5">
        <v>75</v>
      </c>
      <c r="F272" s="5">
        <v>1.25</v>
      </c>
      <c r="G272" s="43">
        <f t="shared" si="9"/>
        <v>93.75</v>
      </c>
      <c r="H272" s="44">
        <f>VLOOKUP(B272,'OFERTA ECONÓMICA'!$B$20:$F$307,3,FALSE)</f>
        <v>0</v>
      </c>
      <c r="I272" s="44">
        <f t="shared" si="8"/>
        <v>0</v>
      </c>
    </row>
    <row r="273" spans="2:9" x14ac:dyDescent="0.3">
      <c r="B273" t="s">
        <v>589</v>
      </c>
      <c r="C273" s="1" t="s">
        <v>588</v>
      </c>
      <c r="D273" s="1" t="s">
        <v>604</v>
      </c>
      <c r="E273" s="5">
        <v>25</v>
      </c>
      <c r="F273" s="5">
        <v>1.95</v>
      </c>
      <c r="G273" s="43">
        <f t="shared" si="9"/>
        <v>48.75</v>
      </c>
      <c r="H273" s="44">
        <f>VLOOKUP(B273,'OFERTA ECONÓMICA'!$B$20:$F$307,3,FALSE)</f>
        <v>0</v>
      </c>
      <c r="I273" s="44">
        <f t="shared" si="8"/>
        <v>0</v>
      </c>
    </row>
    <row r="274" spans="2:9" x14ac:dyDescent="0.3">
      <c r="B274" t="s">
        <v>592</v>
      </c>
      <c r="C274" s="1" t="s">
        <v>591</v>
      </c>
      <c r="D274" s="45" t="s">
        <v>603</v>
      </c>
      <c r="E274" s="5">
        <v>5</v>
      </c>
      <c r="F274" s="5">
        <v>12.45</v>
      </c>
      <c r="G274" s="43">
        <f t="shared" si="9"/>
        <v>62.25</v>
      </c>
      <c r="H274" s="44">
        <f>VLOOKUP(B274,'OFERTA ECONÓMICA'!$B$20:$F$307,3,FALSE)</f>
        <v>0</v>
      </c>
      <c r="I274" s="44">
        <f t="shared" si="8"/>
        <v>0</v>
      </c>
    </row>
    <row r="275" spans="2:9" x14ac:dyDescent="0.3">
      <c r="B275" t="s">
        <v>594</v>
      </c>
      <c r="C275" s="1" t="s">
        <v>593</v>
      </c>
      <c r="D275" s="45" t="s">
        <v>603</v>
      </c>
      <c r="E275" s="5">
        <v>10</v>
      </c>
      <c r="F275" s="5">
        <v>31.2</v>
      </c>
      <c r="G275" s="43">
        <f t="shared" si="9"/>
        <v>312</v>
      </c>
      <c r="H275" s="44">
        <f>VLOOKUP(B275,'OFERTA ECONÓMICA'!$B$20:$F$307,3,FALSE)</f>
        <v>0</v>
      </c>
      <c r="I275" s="44">
        <f t="shared" si="8"/>
        <v>0</v>
      </c>
    </row>
    <row r="276" spans="2:9" x14ac:dyDescent="0.3">
      <c r="B276" t="s">
        <v>596</v>
      </c>
      <c r="C276" s="1" t="s">
        <v>595</v>
      </c>
      <c r="D276" s="45" t="s">
        <v>603</v>
      </c>
      <c r="E276" s="5">
        <v>5</v>
      </c>
      <c r="F276" s="5">
        <v>8</v>
      </c>
      <c r="G276" s="43">
        <f t="shared" si="9"/>
        <v>40</v>
      </c>
      <c r="H276" s="44">
        <f>VLOOKUP(B276,'OFERTA ECONÓMICA'!$B$20:$F$307,3,FALSE)</f>
        <v>0</v>
      </c>
      <c r="I276" s="44">
        <f t="shared" si="8"/>
        <v>0</v>
      </c>
    </row>
    <row r="277" spans="2:9" x14ac:dyDescent="0.3">
      <c r="B277" t="s">
        <v>598</v>
      </c>
      <c r="C277" s="1" t="s">
        <v>606</v>
      </c>
      <c r="D277" s="45" t="s">
        <v>603</v>
      </c>
      <c r="E277" s="5">
        <v>15</v>
      </c>
      <c r="F277" s="5">
        <v>6.35</v>
      </c>
      <c r="G277" s="43">
        <f t="shared" si="9"/>
        <v>95.25</v>
      </c>
      <c r="H277" s="44">
        <f>VLOOKUP(B277,'OFERTA ECONÓMICA'!$B$20:$F$307,3,FALSE)</f>
        <v>0</v>
      </c>
      <c r="I277" s="44">
        <f t="shared" si="8"/>
        <v>0</v>
      </c>
    </row>
    <row r="278" spans="2:9" x14ac:dyDescent="0.3">
      <c r="B278" t="s">
        <v>601</v>
      </c>
      <c r="C278" s="1" t="s">
        <v>600</v>
      </c>
      <c r="D278" s="45" t="s">
        <v>603</v>
      </c>
      <c r="E278" s="5">
        <v>100</v>
      </c>
      <c r="F278" s="5">
        <v>2.2000000000000002</v>
      </c>
      <c r="G278" s="43">
        <f t="shared" si="9"/>
        <v>220.00000000000003</v>
      </c>
      <c r="H278" s="44">
        <f>VLOOKUP(B278,'OFERTA ECONÓMICA'!$B$20:$F$307,3,FALSE)</f>
        <v>0</v>
      </c>
      <c r="I278" s="44">
        <f t="shared" si="8"/>
        <v>0</v>
      </c>
    </row>
  </sheetData>
  <sheetProtection algorithmName="SHA-512" hashValue="SXvLzTJWeXCRSQaHsy4jTiWC5y9BFj/LACKHi+8rqT8I2sLlNS47rtoat1b2cT+GFMmq2ObH6qt2NRY4YhlxpQ==" saltValue="f028A4/5Y4PMvMXvb1cOWA==" spinCount="100000" sheet="1" objects="1" scenarios="1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28</v>
      </c>
    </row>
    <row r="2" spans="1:2" ht="15" thickBot="1" x14ac:dyDescent="0.35">
      <c r="A2" s="22"/>
      <c r="B2" s="1" t="s">
        <v>29</v>
      </c>
    </row>
    <row r="3" spans="1:2" x14ac:dyDescent="0.3">
      <c r="A3" s="20"/>
      <c r="B3" s="1" t="s">
        <v>30</v>
      </c>
    </row>
  </sheetData>
  <sheetProtection algorithmName="SHA-512" hashValue="wLJF27ftkwywBeYSZslspgr5EWantqKSzYwhLQzmLucAL6KXz4f0bKY4A7LcwRvFQbW2iorei3/2cAozRTHk7A==" saltValue="FIK+o3z5pNUUECbZ52S/qg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RVE4WTQSMYQ2-1827405729-1021</_dlc_DocId>
    <_dlc_DocIdUrl xmlns="4fd46784-a323-4a13-9ce7-d880620db668">
      <Url>https://espacios.metromadrid.es/sitios/ACTI/_layouts/15/DocIdRedir.aspx?ID=RVE4WTQSMYQ2-1827405729-1021</Url>
      <Description>RVE4WTQSMYQ2-1827405729-1021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1B71774-151E-4B49-A74C-DF0822425A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267183c-d7e5-44d0-9a28-6883cf5fe4d7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bacb354c-e7f2-49fa-a48e-f1857a165e78"/>
    <ds:schemaRef ds:uri="c4a6cc1e-42bf-475f-8c44-5294e8a84573"/>
    <ds:schemaRef ds:uri="4fd46784-a323-4a13-9ce7-d880620db6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</vt:lpstr>
      <vt:lpstr>CERTO</vt:lpstr>
      <vt:lpstr>Glosario para CERTO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Ruiz de Agustín, Alberto</cp:lastModifiedBy>
  <cp:revision/>
  <dcterms:created xsi:type="dcterms:W3CDTF">2023-06-09T08:33:37Z</dcterms:created>
  <dcterms:modified xsi:type="dcterms:W3CDTF">2026-01-29T08:14:09Z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9b860047-e6bd-4c64-9960-0aec271ba418</vt:lpwstr>
  </property>
  <property fmtid="{D5CDD505-2E9C-101B-9397-08002B2CF9AE}" pid="4" name="TaxKeyword">
    <vt:lpwstr/>
  </property>
</Properties>
</file>