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6\AM 003-2026 - II - MARÍA- RESCDGT\"/>
    </mc:Choice>
  </mc:AlternateContent>
  <xr:revisionPtr revIDLastSave="0" documentId="13_ncr:1_{20243C78-E2A1-4E9D-9B2B-816EF835E8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M003-2026" sheetId="3" r:id="rId1"/>
    <sheet name="Hoja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0" i="4" l="1"/>
  <c r="G10" i="4"/>
  <c r="F10" i="4"/>
  <c r="J9" i="4"/>
  <c r="K9" i="4" s="1"/>
  <c r="J8" i="4"/>
  <c r="K8" i="4" s="1"/>
  <c r="M8" i="4" s="1"/>
  <c r="J7" i="4"/>
  <c r="K7" i="4" s="1"/>
  <c r="J6" i="4"/>
  <c r="K6" i="4" s="1"/>
  <c r="M6" i="4" s="1"/>
  <c r="J5" i="4"/>
  <c r="K5" i="4" s="1"/>
  <c r="J4" i="4"/>
  <c r="K4" i="4" s="1"/>
  <c r="J3" i="4"/>
  <c r="K3" i="4" s="1"/>
  <c r="K10" i="4" l="1"/>
  <c r="M3" i="4"/>
  <c r="L4" i="4"/>
  <c r="L5" i="4"/>
  <c r="M5" i="4" s="1"/>
  <c r="L7" i="4"/>
  <c r="M7" i="4"/>
  <c r="L9" i="4"/>
  <c r="M9" i="4" s="1"/>
  <c r="M10" i="4" l="1"/>
  <c r="L10" i="4"/>
  <c r="M4" i="4"/>
</calcChain>
</file>

<file path=xl/sharedStrings.xml><?xml version="1.0" encoding="utf-8"?>
<sst xmlns="http://schemas.openxmlformats.org/spreadsheetml/2006/main" count="71" uniqueCount="64">
  <si>
    <t>ÓRGANO PETICIONARIO</t>
  </si>
  <si>
    <t>OBJETO DEL CONTRATO</t>
  </si>
  <si>
    <t>ADJUDICATARIO</t>
  </si>
  <si>
    <t>FECHA DE ADJUDICACIÓN</t>
  </si>
  <si>
    <t>IMPORTE (IVA INCLUIDO)</t>
  </si>
  <si>
    <t>G28389443</t>
  </si>
  <si>
    <t>G83160416</t>
  </si>
  <si>
    <t xml:space="preserve">ASOCIACIÓN DE PADRES Y AMIGOS DE NIÑOS DIFERENTES DE GETAFE,
 COMUNIDAD DE MADRID Y TERRITORIO NACIONAL (APANID) </t>
  </si>
  <si>
    <t>R2800746F</t>
  </si>
  <si>
    <t xml:space="preserve">FUNDACIÓN AMAS SOCIAL </t>
  </si>
  <si>
    <t xml:space="preserve">GRUPO 5 ACCIÓN Y GESTIÓN SOCIAL S.A.U. </t>
  </si>
  <si>
    <t>A78867371</t>
  </si>
  <si>
    <t>ORDEN HOSPITALARIA HERMANOS SAN JUAN DE DIOS CENTRO SAN JUAN DE DIOS</t>
  </si>
  <si>
    <t>R2800842C</t>
  </si>
  <si>
    <t>B87552188</t>
  </si>
  <si>
    <t>SOMOSIERRA ASISTENCIAL, S.L</t>
  </si>
  <si>
    <t>D. G. DE ATENCIÓN A PERSONAS CON DISCAPACIDAD</t>
  </si>
  <si>
    <t>NIF ADJUDICATARIO</t>
  </si>
  <si>
    <t>28 PLAZAS - CENTRO C3813</t>
  </si>
  <si>
    <t>40 PLAZAS - CENTRO C0745</t>
  </si>
  <si>
    <t>186 PLAZAS - CENTRO C5324</t>
  </si>
  <si>
    <t>15 PLAZAS - CENTRO C4911</t>
  </si>
  <si>
    <t>490 PLAZAS - CENTRO C5284</t>
  </si>
  <si>
    <t>14 PLAZAS - CENTRO C8193</t>
  </si>
  <si>
    <t>22 PLAZAS - CENTRO C9472</t>
  </si>
  <si>
    <t>CONTRATOS BASADOS AM-003/2026 ATENCIÓN RESIDENCIAL PARA PERSONAS ADULTAS CON DISCAPACIDAD INTELECTUAL Y GRAVES TRASTORNOS DE CONDUCTA ASOCIADOS</t>
  </si>
  <si>
    <t>AM-003/2026</t>
  </si>
  <si>
    <t>ENTIDAD</t>
  </si>
  <si>
    <t>NIF</t>
  </si>
  <si>
    <t>CODIGO CENTRO</t>
  </si>
  <si>
    <t>NOMBRE DEL CENTRO</t>
  </si>
  <si>
    <t>PLAZAS CONTRATADAS
ACTUALMENTE AM 001/2022</t>
  </si>
  <si>
    <t>PLAZAS ADJUDICADAS EN AM 03/2026</t>
  </si>
  <si>
    <t>PRECIO/PLAZA ADJUDICADO EN AM  (SIN IVA)</t>
  </si>
  <si>
    <r>
      <t xml:space="preserve">PLAZAS A CONTRATAR 
</t>
    </r>
    <r>
      <rPr>
        <b/>
        <sz val="7"/>
        <color rgb="FFFF0000"/>
        <rFont val="Calibri"/>
        <family val="2"/>
      </rPr>
      <t>(1/08/2026-31/07/2028)</t>
    </r>
  </si>
  <si>
    <t>DÍAS IMPUTACIÓN  PRESUPUESTARIA AÑO 2026</t>
  </si>
  <si>
    <t>IMPORTE  ADJUDICACIÓN 2026 SIN IVA</t>
  </si>
  <si>
    <t>IVA (4%)</t>
  </si>
  <si>
    <t>IMPORTE ADJUDICACIÓN TOTAL 2026</t>
  </si>
  <si>
    <t>FUNDACIÓN AMAS SOCIAL</t>
  </si>
  <si>
    <t>G-83160416</t>
  </si>
  <si>
    <t>C3813</t>
  </si>
  <si>
    <t>PARQUE POLVORANCA, OTRAS RESIDENCIAS</t>
  </si>
  <si>
    <t>ASOCIACIÓN DE PADRES Y AMIGOS DE NIÑOS DIFERENTES DE GETAFE, COMUNIDAD DE MADRID Y TERRITORIO NACIONAL (APANID)</t>
  </si>
  <si>
    <t>G-28389443</t>
  </si>
  <si>
    <t>C0745</t>
  </si>
  <si>
    <t>HOGAR RESIDENCIA II APANID</t>
  </si>
  <si>
    <t>C4911</t>
  </si>
  <si>
    <t>APANID RESIDENCIAL EL PRADO</t>
  </si>
  <si>
    <t>CASA HERMANAS HOSPITALARIAS DEL SAGRADO CORAZON DE JESÚS</t>
  </si>
  <si>
    <t>C5324</t>
  </si>
  <si>
    <t>HERMANAS HOSPITALARIAS ARROYOMOLINOS, OTRAS RESIDENCIAS</t>
  </si>
  <si>
    <t>GRUPO 5, ACCIÓN Y GESTIÓN SOCIAL, S.A.U</t>
  </si>
  <si>
    <t>C9472</t>
  </si>
  <si>
    <t>GRUPO 5 VERSALLES</t>
  </si>
  <si>
    <t xml:space="preserve">CASA COMUNIDAD ORDEN HOSPITALARIA SAN JUAN DE DIOS </t>
  </si>
  <si>
    <t>C5284</t>
  </si>
  <si>
    <t>SAN JUAN DE DIOS CIEMPOZUELOS, CENTRO RESIDENCIAL</t>
  </si>
  <si>
    <t>SOMOSIERRA ASISTENCIAL, S.L.</t>
  </si>
  <si>
    <t>C8193</t>
  </si>
  <si>
    <t>RESIDENCIA MEDINACELI SOMOSIERRA</t>
  </si>
  <si>
    <t>R2802790B</t>
  </si>
  <si>
    <t>FUNDACIÓN HOSPITALARIAS HERMANAS HOSPITALARIAS ARROYOMOLINOS</t>
  </si>
  <si>
    <t>(adjudicados desde el 01/08/2026 al 31/07/2028)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</si>
</sst>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3" formatCode="_-* #,##0.00_-;\-* #,##0.00_-;_-* &quot;-&quot;??_-;_-@_-"/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rgb="FF000000"/>
      <name val="Calibri"/>
      <family val="2"/>
    </font>
    <font>
      <b/>
      <sz val="7"/>
      <name val="Calibri"/>
      <family val="2"/>
    </font>
    <font>
      <b/>
      <sz val="7"/>
      <color rgb="FFFF0000"/>
      <name val="Calibri"/>
      <family val="2"/>
    </font>
    <font>
      <sz val="7"/>
      <color rgb="FF000000"/>
      <name val="Calibri"/>
      <family val="2"/>
    </font>
    <font>
      <sz val="7"/>
      <name val="Calibri"/>
      <family val="2"/>
    </font>
    <font>
      <sz val="7"/>
      <color rgb="FF800080"/>
      <name val="Calibri"/>
      <family val="2"/>
      <scheme val="minor"/>
    </font>
    <font>
      <sz val="7"/>
      <name val="Calibri"/>
      <family val="2"/>
      <scheme val="minor"/>
    </font>
    <font>
      <b/>
      <sz val="7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C0C0C0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4" tint="0.79998168889431442"/>
        <bgColor rgb="FFC0C0C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 shrinkToFit="1"/>
    </xf>
    <xf numFmtId="8" fontId="2" fillId="0" borderId="0" xfId="0" applyNumberFormat="1" applyFont="1" applyFill="1" applyAlignment="1">
      <alignment horizontal="center" vertical="center"/>
    </xf>
    <xf numFmtId="8" fontId="2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/>
    </xf>
    <xf numFmtId="0" fontId="8" fillId="0" borderId="0" xfId="0" applyFont="1"/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164" fontId="14" fillId="0" borderId="1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164" fontId="15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43" fontId="8" fillId="0" borderId="0" xfId="1" applyFont="1"/>
    <xf numFmtId="43" fontId="8" fillId="0" borderId="0" xfId="1" applyFont="1" applyAlignment="1">
      <alignment horizontal="center"/>
    </xf>
    <xf numFmtId="43" fontId="8" fillId="0" borderId="1" xfId="1" applyFont="1" applyBorder="1" applyAlignment="1">
      <alignment horizontal="center"/>
    </xf>
    <xf numFmtId="43" fontId="16" fillId="0" borderId="0" xfId="1" applyFont="1" applyAlignment="1">
      <alignment horizontal="center" vertical="center"/>
    </xf>
    <xf numFmtId="164" fontId="16" fillId="0" borderId="9" xfId="1" applyNumberFormat="1" applyFont="1" applyBorder="1" applyAlignment="1">
      <alignment horizontal="right" vertical="center"/>
    </xf>
    <xf numFmtId="164" fontId="16" fillId="0" borderId="6" xfId="1" applyNumberFormat="1" applyFont="1" applyBorder="1" applyAlignment="1">
      <alignment horizontal="right" vertical="center"/>
    </xf>
    <xf numFmtId="164" fontId="16" fillId="0" borderId="15" xfId="1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 shrinkToFit="1"/>
    </xf>
    <xf numFmtId="8" fontId="0" fillId="0" borderId="1" xfId="0" applyNumberFormat="1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zoomScale="85" zoomScaleNormal="85" workbookViewId="0">
      <selection activeCell="A2" sqref="A2:F2"/>
    </sheetView>
  </sheetViews>
  <sheetFormatPr baseColWidth="10" defaultColWidth="11.453125" defaultRowHeight="14.5" x14ac:dyDescent="0.35"/>
  <cols>
    <col min="1" max="1" width="26.08984375" style="16" customWidth="1"/>
    <col min="2" max="2" width="29.54296875" style="16" customWidth="1"/>
    <col min="3" max="3" width="17.81640625" style="16" customWidth="1"/>
    <col min="4" max="4" width="74.453125" style="17" customWidth="1"/>
    <col min="5" max="5" width="20.1796875" style="16" customWidth="1"/>
    <col min="6" max="6" width="23.36328125" style="16" customWidth="1"/>
    <col min="7" max="16384" width="11.453125" style="16"/>
  </cols>
  <sheetData>
    <row r="1" spans="1:6" s="1" customFormat="1" ht="29.25" customHeight="1" x14ac:dyDescent="0.35">
      <c r="A1" s="49" t="s">
        <v>25</v>
      </c>
      <c r="B1" s="50"/>
      <c r="C1" s="50"/>
      <c r="D1" s="50"/>
      <c r="E1" s="50"/>
      <c r="F1" s="50"/>
    </row>
    <row r="2" spans="1:6" s="1" customFormat="1" x14ac:dyDescent="0.35">
      <c r="A2" s="51" t="s">
        <v>63</v>
      </c>
      <c r="B2" s="52"/>
      <c r="C2" s="52"/>
      <c r="D2" s="52"/>
      <c r="E2" s="52"/>
      <c r="F2" s="52"/>
    </row>
    <row r="3" spans="1:6" s="1" customFormat="1" x14ac:dyDescent="0.35">
      <c r="A3" s="2"/>
      <c r="D3" s="3"/>
      <c r="E3" s="4"/>
      <c r="F3" s="5"/>
    </row>
    <row r="4" spans="1:6" s="1" customFormat="1" ht="36" customHeight="1" x14ac:dyDescent="0.35">
      <c r="A4" s="6" t="s">
        <v>0</v>
      </c>
      <c r="B4" s="6" t="s">
        <v>1</v>
      </c>
      <c r="C4" s="7" t="s">
        <v>17</v>
      </c>
      <c r="D4" s="7" t="s">
        <v>2</v>
      </c>
      <c r="E4" s="8" t="s">
        <v>3</v>
      </c>
      <c r="F4" s="9" t="s">
        <v>4</v>
      </c>
    </row>
    <row r="5" spans="1:6" s="10" customFormat="1" ht="71.25" customHeight="1" x14ac:dyDescent="0.35">
      <c r="A5" s="54" t="s">
        <v>16</v>
      </c>
      <c r="B5" s="55" t="s">
        <v>19</v>
      </c>
      <c r="C5" s="55" t="s">
        <v>5</v>
      </c>
      <c r="D5" s="56" t="s">
        <v>7</v>
      </c>
      <c r="E5" s="57">
        <v>46203</v>
      </c>
      <c r="F5" s="58">
        <v>4084617.47</v>
      </c>
    </row>
    <row r="6" spans="1:6" s="10" customFormat="1" ht="29" x14ac:dyDescent="0.35">
      <c r="A6" s="59"/>
      <c r="B6" s="55" t="s">
        <v>21</v>
      </c>
      <c r="C6" s="55" t="s">
        <v>5</v>
      </c>
      <c r="D6" s="56" t="s">
        <v>7</v>
      </c>
      <c r="E6" s="57">
        <v>46204</v>
      </c>
      <c r="F6" s="58">
        <v>1531731.55</v>
      </c>
    </row>
    <row r="7" spans="1:6" s="10" customFormat="1" x14ac:dyDescent="0.35">
      <c r="A7" s="59"/>
      <c r="B7" s="55" t="s">
        <v>18</v>
      </c>
      <c r="C7" s="55" t="s">
        <v>6</v>
      </c>
      <c r="D7" s="56" t="s">
        <v>9</v>
      </c>
      <c r="E7" s="57">
        <v>46204</v>
      </c>
      <c r="F7" s="58">
        <v>2749261.76</v>
      </c>
    </row>
    <row r="8" spans="1:6" s="10" customFormat="1" x14ac:dyDescent="0.35">
      <c r="A8" s="59"/>
      <c r="B8" s="55" t="s">
        <v>20</v>
      </c>
      <c r="C8" s="55" t="s">
        <v>61</v>
      </c>
      <c r="D8" s="56" t="s">
        <v>62</v>
      </c>
      <c r="E8" s="57">
        <v>46203</v>
      </c>
      <c r="F8" s="58">
        <v>18262953.120000001</v>
      </c>
    </row>
    <row r="9" spans="1:6" s="10" customFormat="1" x14ac:dyDescent="0.35">
      <c r="A9" s="59"/>
      <c r="B9" s="55" t="s">
        <v>24</v>
      </c>
      <c r="C9" s="55" t="s">
        <v>11</v>
      </c>
      <c r="D9" s="56" t="s">
        <v>10</v>
      </c>
      <c r="E9" s="57">
        <v>46204</v>
      </c>
      <c r="F9" s="58">
        <v>2246539.61</v>
      </c>
    </row>
    <row r="10" spans="1:6" s="18" customFormat="1" x14ac:dyDescent="0.35">
      <c r="A10" s="59"/>
      <c r="B10" s="55" t="s">
        <v>22</v>
      </c>
      <c r="C10" s="55" t="s">
        <v>13</v>
      </c>
      <c r="D10" s="56" t="s">
        <v>12</v>
      </c>
      <c r="E10" s="57">
        <v>46203</v>
      </c>
      <c r="F10" s="58">
        <v>48112080.799999997</v>
      </c>
    </row>
    <row r="11" spans="1:6" s="18" customFormat="1" ht="32.25" customHeight="1" x14ac:dyDescent="0.35">
      <c r="A11" s="60"/>
      <c r="B11" s="55" t="s">
        <v>23</v>
      </c>
      <c r="C11" s="55" t="s">
        <v>14</v>
      </c>
      <c r="D11" s="56" t="s">
        <v>15</v>
      </c>
      <c r="E11" s="57">
        <v>46204</v>
      </c>
      <c r="F11" s="58">
        <v>1429616.11</v>
      </c>
    </row>
    <row r="12" spans="1:6" s="10" customFormat="1" x14ac:dyDescent="0.35">
      <c r="A12" s="11"/>
      <c r="B12" s="4"/>
      <c r="C12" s="4"/>
      <c r="D12" s="12"/>
      <c r="E12" s="13"/>
      <c r="F12" s="14"/>
    </row>
    <row r="13" spans="1:6" s="10" customFormat="1" x14ac:dyDescent="0.35">
      <c r="A13" s="11"/>
      <c r="B13" s="4"/>
      <c r="C13" s="4"/>
      <c r="D13" s="12"/>
      <c r="E13" s="13"/>
      <c r="F13" s="14"/>
    </row>
    <row r="14" spans="1:6" s="10" customFormat="1" x14ac:dyDescent="0.35">
      <c r="A14" s="11"/>
      <c r="B14" s="4"/>
      <c r="C14" s="4"/>
      <c r="D14" s="12"/>
      <c r="E14" s="13"/>
      <c r="F14" s="14"/>
    </row>
    <row r="15" spans="1:6" s="10" customFormat="1" x14ac:dyDescent="0.35">
      <c r="A15" s="11"/>
      <c r="B15" s="4"/>
      <c r="C15" s="4"/>
      <c r="D15" s="12"/>
      <c r="E15" s="13"/>
      <c r="F15" s="14"/>
    </row>
    <row r="16" spans="1:6" s="10" customFormat="1" x14ac:dyDescent="0.35">
      <c r="A16" s="11"/>
      <c r="B16" s="4"/>
      <c r="C16" s="4"/>
      <c r="D16" s="12"/>
      <c r="E16" s="13"/>
      <c r="F16" s="14"/>
    </row>
    <row r="17" spans="1:6" x14ac:dyDescent="0.35">
      <c r="A17" s="4"/>
      <c r="B17" s="4"/>
      <c r="C17" s="4"/>
      <c r="D17" s="12"/>
      <c r="E17" s="13"/>
      <c r="F17" s="15"/>
    </row>
    <row r="18" spans="1:6" x14ac:dyDescent="0.35">
      <c r="A18" s="4"/>
      <c r="B18" s="4"/>
      <c r="C18" s="4"/>
      <c r="D18" s="12"/>
      <c r="E18" s="13"/>
      <c r="F18" s="15"/>
    </row>
    <row r="19" spans="1:6" x14ac:dyDescent="0.35">
      <c r="A19" s="4"/>
      <c r="B19" s="4"/>
      <c r="C19" s="4"/>
      <c r="D19" s="12"/>
      <c r="E19" s="13"/>
      <c r="F19" s="15"/>
    </row>
    <row r="20" spans="1:6" x14ac:dyDescent="0.35">
      <c r="A20" s="4"/>
      <c r="B20" s="4"/>
      <c r="C20" s="4"/>
      <c r="D20" s="12"/>
      <c r="E20" s="13"/>
      <c r="F20" s="15"/>
    </row>
    <row r="21" spans="1:6" x14ac:dyDescent="0.35">
      <c r="A21" s="4"/>
      <c r="B21" s="4"/>
      <c r="C21" s="4"/>
      <c r="D21" s="12"/>
      <c r="E21" s="13"/>
      <c r="F21" s="15"/>
    </row>
    <row r="22" spans="1:6" x14ac:dyDescent="0.35">
      <c r="A22" s="4"/>
      <c r="B22" s="4"/>
      <c r="C22" s="4"/>
      <c r="D22" s="12"/>
      <c r="E22" s="13"/>
      <c r="F22" s="15"/>
    </row>
    <row r="23" spans="1:6" x14ac:dyDescent="0.35">
      <c r="A23" s="4"/>
      <c r="B23" s="4"/>
      <c r="C23" s="4"/>
      <c r="D23" s="12"/>
      <c r="E23" s="13"/>
      <c r="F23" s="15"/>
    </row>
    <row r="24" spans="1:6" x14ac:dyDescent="0.35">
      <c r="A24" s="4"/>
      <c r="B24" s="4"/>
      <c r="C24" s="4"/>
      <c r="D24" s="12"/>
      <c r="E24" s="13"/>
      <c r="F24" s="15"/>
    </row>
    <row r="25" spans="1:6" x14ac:dyDescent="0.35">
      <c r="A25" s="4"/>
      <c r="B25" s="4"/>
      <c r="C25" s="4"/>
      <c r="D25" s="12"/>
      <c r="E25" s="13"/>
      <c r="F25" s="15"/>
    </row>
    <row r="26" spans="1:6" x14ac:dyDescent="0.35">
      <c r="A26" s="4"/>
      <c r="B26" s="4"/>
      <c r="C26" s="4"/>
      <c r="D26" s="12"/>
      <c r="E26" s="13"/>
      <c r="F26" s="15"/>
    </row>
    <row r="27" spans="1:6" x14ac:dyDescent="0.35">
      <c r="A27" s="4"/>
      <c r="B27" s="4"/>
      <c r="C27" s="4"/>
      <c r="D27" s="12"/>
      <c r="E27" s="13"/>
      <c r="F27" s="15"/>
    </row>
    <row r="28" spans="1:6" x14ac:dyDescent="0.35">
      <c r="A28" s="4"/>
      <c r="B28" s="4"/>
      <c r="C28" s="4"/>
      <c r="D28" s="12"/>
      <c r="E28" s="13"/>
      <c r="F28" s="15"/>
    </row>
    <row r="29" spans="1:6" x14ac:dyDescent="0.35">
      <c r="A29" s="4"/>
      <c r="B29" s="4"/>
      <c r="C29" s="4"/>
      <c r="D29" s="12"/>
      <c r="E29" s="13"/>
      <c r="F29" s="15"/>
    </row>
    <row r="30" spans="1:6" x14ac:dyDescent="0.35">
      <c r="A30" s="4"/>
      <c r="B30" s="4"/>
      <c r="C30" s="4"/>
      <c r="D30" s="12"/>
      <c r="E30" s="13"/>
      <c r="F30" s="15"/>
    </row>
    <row r="31" spans="1:6" x14ac:dyDescent="0.35">
      <c r="A31" s="11"/>
      <c r="B31" s="4"/>
      <c r="C31" s="4"/>
      <c r="D31" s="12"/>
      <c r="E31" s="13"/>
      <c r="F31" s="14"/>
    </row>
    <row r="32" spans="1:6" x14ac:dyDescent="0.35">
      <c r="A32" s="11"/>
      <c r="B32" s="4"/>
      <c r="C32" s="4"/>
      <c r="D32" s="12"/>
      <c r="E32" s="13"/>
      <c r="F32" s="14"/>
    </row>
    <row r="33" spans="1:6" x14ac:dyDescent="0.35">
      <c r="A33" s="11"/>
      <c r="B33" s="4"/>
      <c r="C33" s="4"/>
      <c r="D33" s="12"/>
      <c r="E33" s="13"/>
      <c r="F33" s="14"/>
    </row>
    <row r="34" spans="1:6" x14ac:dyDescent="0.35">
      <c r="A34" s="11"/>
      <c r="B34" s="4"/>
      <c r="C34" s="4"/>
      <c r="D34" s="12"/>
      <c r="E34" s="13"/>
      <c r="F34" s="14"/>
    </row>
    <row r="35" spans="1:6" x14ac:dyDescent="0.35">
      <c r="A35" s="11"/>
      <c r="B35" s="4"/>
      <c r="C35" s="4"/>
      <c r="D35" s="12"/>
      <c r="E35" s="13"/>
      <c r="F35" s="14"/>
    </row>
    <row r="36" spans="1:6" x14ac:dyDescent="0.35">
      <c r="A36" s="11"/>
      <c r="B36" s="4"/>
      <c r="C36" s="4"/>
      <c r="D36" s="12"/>
      <c r="E36" s="13"/>
      <c r="F36" s="14"/>
    </row>
    <row r="37" spans="1:6" x14ac:dyDescent="0.35">
      <c r="A37" s="11"/>
      <c r="B37" s="4"/>
      <c r="C37" s="4"/>
      <c r="D37" s="12"/>
      <c r="E37" s="13"/>
      <c r="F37" s="14"/>
    </row>
    <row r="38" spans="1:6" x14ac:dyDescent="0.35">
      <c r="A38" s="11"/>
      <c r="B38" s="4"/>
      <c r="C38" s="4"/>
      <c r="D38" s="12"/>
      <c r="E38" s="13"/>
      <c r="F38" s="14"/>
    </row>
    <row r="39" spans="1:6" x14ac:dyDescent="0.35">
      <c r="A39" s="11"/>
      <c r="B39" s="4"/>
      <c r="C39" s="4"/>
      <c r="D39" s="12"/>
      <c r="E39" s="13"/>
      <c r="F39" s="14"/>
    </row>
    <row r="40" spans="1:6" x14ac:dyDescent="0.35">
      <c r="A40" s="11"/>
      <c r="B40" s="4"/>
      <c r="C40" s="4"/>
      <c r="D40" s="12"/>
      <c r="E40" s="13"/>
      <c r="F40" s="14"/>
    </row>
    <row r="41" spans="1:6" x14ac:dyDescent="0.35">
      <c r="A41" s="11"/>
      <c r="B41" s="4"/>
      <c r="C41" s="4"/>
      <c r="D41" s="12"/>
      <c r="E41" s="13"/>
      <c r="F41" s="14"/>
    </row>
    <row r="42" spans="1:6" x14ac:dyDescent="0.35">
      <c r="A42" s="11"/>
      <c r="B42" s="4"/>
      <c r="C42" s="4"/>
      <c r="D42" s="12"/>
      <c r="E42" s="13"/>
      <c r="F42" s="14"/>
    </row>
    <row r="43" spans="1:6" x14ac:dyDescent="0.35">
      <c r="A43" s="11"/>
      <c r="B43" s="4"/>
      <c r="C43" s="4"/>
      <c r="D43" s="12"/>
      <c r="E43" s="13"/>
      <c r="F43" s="14"/>
    </row>
    <row r="44" spans="1:6" x14ac:dyDescent="0.35">
      <c r="A44" s="11"/>
      <c r="B44" s="4"/>
      <c r="C44" s="4"/>
      <c r="D44" s="12"/>
      <c r="E44" s="13"/>
      <c r="F44" s="14"/>
    </row>
  </sheetData>
  <sortState xmlns:xlrd2="http://schemas.microsoft.com/office/spreadsheetml/2017/richdata2" ref="A12:F16">
    <sortCondition ref="D12:D16"/>
  </sortState>
  <mergeCells count="3">
    <mergeCell ref="A1:F1"/>
    <mergeCell ref="A2:F2"/>
    <mergeCell ref="A5:A1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54487-28FF-4CE1-8632-5103036F86D6}">
  <dimension ref="A1:M10"/>
  <sheetViews>
    <sheetView workbookViewId="0">
      <selection activeCell="O4" sqref="O4"/>
    </sheetView>
  </sheetViews>
  <sheetFormatPr baseColWidth="10" defaultRowHeight="14.5" x14ac:dyDescent="0.35"/>
  <sheetData>
    <row r="1" spans="1:13" ht="15" thickBot="1" x14ac:dyDescent="0.4">
      <c r="A1" s="53" t="s">
        <v>26</v>
      </c>
      <c r="B1" s="53"/>
      <c r="C1" s="53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38.5" thickBot="1" x14ac:dyDescent="0.4">
      <c r="A2" s="20"/>
      <c r="B2" s="20" t="s">
        <v>27</v>
      </c>
      <c r="C2" s="20" t="s">
        <v>28</v>
      </c>
      <c r="D2" s="20" t="s">
        <v>29</v>
      </c>
      <c r="E2" s="20" t="s">
        <v>30</v>
      </c>
      <c r="F2" s="21" t="s">
        <v>31</v>
      </c>
      <c r="G2" s="22" t="s">
        <v>32</v>
      </c>
      <c r="H2" s="20" t="s">
        <v>33</v>
      </c>
      <c r="I2" s="23" t="s">
        <v>34</v>
      </c>
      <c r="J2" s="24" t="s">
        <v>35</v>
      </c>
      <c r="K2" s="25" t="s">
        <v>36</v>
      </c>
      <c r="L2" s="25" t="s">
        <v>37</v>
      </c>
      <c r="M2" s="26" t="s">
        <v>38</v>
      </c>
    </row>
    <row r="3" spans="1:13" ht="38" x14ac:dyDescent="0.35">
      <c r="A3" s="27"/>
      <c r="B3" s="27" t="s">
        <v>39</v>
      </c>
      <c r="C3" s="27" t="s">
        <v>40</v>
      </c>
      <c r="D3" s="28" t="s">
        <v>41</v>
      </c>
      <c r="E3" s="29" t="s">
        <v>42</v>
      </c>
      <c r="F3" s="30">
        <v>28</v>
      </c>
      <c r="G3" s="30">
        <v>28</v>
      </c>
      <c r="H3" s="31">
        <v>134.32</v>
      </c>
      <c r="I3" s="32">
        <v>28</v>
      </c>
      <c r="J3" s="33">
        <f t="shared" ref="J3:J9" si="0">31+30+31+30</f>
        <v>122</v>
      </c>
      <c r="K3" s="34">
        <f t="shared" ref="K3:K9" si="1">ROUND(H3*I3*J3,2)</f>
        <v>458837.12</v>
      </c>
      <c r="L3" s="35"/>
      <c r="M3" s="36">
        <f t="shared" ref="M3:M9" si="2">ROUND(K3+L3,2)</f>
        <v>458837.12</v>
      </c>
    </row>
    <row r="4" spans="1:13" ht="95" x14ac:dyDescent="0.35">
      <c r="A4" s="27"/>
      <c r="B4" s="37" t="s">
        <v>43</v>
      </c>
      <c r="C4" s="27" t="s">
        <v>44</v>
      </c>
      <c r="D4" s="28" t="s">
        <v>45</v>
      </c>
      <c r="E4" s="29" t="s">
        <v>46</v>
      </c>
      <c r="F4" s="30">
        <v>40</v>
      </c>
      <c r="G4" s="30">
        <v>40</v>
      </c>
      <c r="H4" s="31">
        <v>134.32</v>
      </c>
      <c r="I4" s="32">
        <v>40</v>
      </c>
      <c r="J4" s="33">
        <f t="shared" si="0"/>
        <v>122</v>
      </c>
      <c r="K4" s="34">
        <f t="shared" si="1"/>
        <v>655481.59999999998</v>
      </c>
      <c r="L4" s="38">
        <f>ROUND(K4*0.04,2)</f>
        <v>26219.26</v>
      </c>
      <c r="M4" s="36">
        <f t="shared" si="2"/>
        <v>681700.86</v>
      </c>
    </row>
    <row r="5" spans="1:13" ht="95" x14ac:dyDescent="0.35">
      <c r="A5" s="27"/>
      <c r="B5" s="37" t="s">
        <v>43</v>
      </c>
      <c r="C5" s="27" t="s">
        <v>44</v>
      </c>
      <c r="D5" s="28" t="s">
        <v>47</v>
      </c>
      <c r="E5" s="29" t="s">
        <v>48</v>
      </c>
      <c r="F5" s="30">
        <v>15</v>
      </c>
      <c r="G5" s="30">
        <v>15</v>
      </c>
      <c r="H5" s="31">
        <v>134.32</v>
      </c>
      <c r="I5" s="32">
        <v>15</v>
      </c>
      <c r="J5" s="33">
        <f t="shared" si="0"/>
        <v>122</v>
      </c>
      <c r="K5" s="34">
        <f t="shared" si="1"/>
        <v>245805.6</v>
      </c>
      <c r="L5" s="38">
        <f>ROUND(K5*0.04,2)</f>
        <v>9832.2199999999993</v>
      </c>
      <c r="M5" s="36">
        <f t="shared" si="2"/>
        <v>255637.82</v>
      </c>
    </row>
    <row r="6" spans="1:13" ht="47.5" x14ac:dyDescent="0.35">
      <c r="A6" s="27"/>
      <c r="B6" s="37" t="s">
        <v>49</v>
      </c>
      <c r="C6" s="27" t="s">
        <v>8</v>
      </c>
      <c r="D6" s="28" t="s">
        <v>50</v>
      </c>
      <c r="E6" s="29" t="s">
        <v>51</v>
      </c>
      <c r="F6" s="30">
        <v>186</v>
      </c>
      <c r="G6" s="30">
        <v>186</v>
      </c>
      <c r="H6" s="31">
        <v>134.32</v>
      </c>
      <c r="I6" s="32">
        <v>186</v>
      </c>
      <c r="J6" s="33">
        <f t="shared" si="0"/>
        <v>122</v>
      </c>
      <c r="K6" s="34">
        <f t="shared" si="1"/>
        <v>3047989.44</v>
      </c>
      <c r="L6" s="38"/>
      <c r="M6" s="36">
        <f t="shared" si="2"/>
        <v>3047989.44</v>
      </c>
    </row>
    <row r="7" spans="1:13" ht="28.5" x14ac:dyDescent="0.35">
      <c r="A7" s="27"/>
      <c r="B7" s="37" t="s">
        <v>52</v>
      </c>
      <c r="C7" s="27" t="s">
        <v>11</v>
      </c>
      <c r="D7" s="28" t="s">
        <v>53</v>
      </c>
      <c r="E7" s="29" t="s">
        <v>54</v>
      </c>
      <c r="F7" s="39">
        <v>22</v>
      </c>
      <c r="G7" s="30">
        <v>42</v>
      </c>
      <c r="H7" s="31">
        <v>134.32</v>
      </c>
      <c r="I7" s="32">
        <v>22</v>
      </c>
      <c r="J7" s="33">
        <f t="shared" si="0"/>
        <v>122</v>
      </c>
      <c r="K7" s="34">
        <f t="shared" si="1"/>
        <v>360514.88</v>
      </c>
      <c r="L7" s="38">
        <f>ROUND(K7*0.04,2)</f>
        <v>14420.6</v>
      </c>
      <c r="M7" s="36">
        <f t="shared" si="2"/>
        <v>374935.48</v>
      </c>
    </row>
    <row r="8" spans="1:13" ht="38" x14ac:dyDescent="0.35">
      <c r="A8" s="27"/>
      <c r="B8" s="37" t="s">
        <v>55</v>
      </c>
      <c r="C8" s="27" t="s">
        <v>13</v>
      </c>
      <c r="D8" s="28" t="s">
        <v>56</v>
      </c>
      <c r="E8" s="40" t="s">
        <v>57</v>
      </c>
      <c r="F8" s="30">
        <v>490</v>
      </c>
      <c r="G8" s="30">
        <v>492</v>
      </c>
      <c r="H8" s="31">
        <v>134.32</v>
      </c>
      <c r="I8" s="32">
        <v>490</v>
      </c>
      <c r="J8" s="33">
        <f t="shared" si="0"/>
        <v>122</v>
      </c>
      <c r="K8" s="34">
        <f t="shared" si="1"/>
        <v>8029649.5999999996</v>
      </c>
      <c r="L8" s="38"/>
      <c r="M8" s="36">
        <f t="shared" si="2"/>
        <v>8029649.5999999996</v>
      </c>
    </row>
    <row r="9" spans="1:13" ht="29" thickBot="1" x14ac:dyDescent="0.4">
      <c r="A9" s="27"/>
      <c r="B9" s="37" t="s">
        <v>58</v>
      </c>
      <c r="C9" s="27" t="s">
        <v>14</v>
      </c>
      <c r="D9" s="28" t="s">
        <v>59</v>
      </c>
      <c r="E9" s="29" t="s">
        <v>60</v>
      </c>
      <c r="F9" s="30">
        <v>14</v>
      </c>
      <c r="G9" s="30">
        <v>44</v>
      </c>
      <c r="H9" s="41">
        <v>134.32</v>
      </c>
      <c r="I9" s="32">
        <v>14</v>
      </c>
      <c r="J9" s="33">
        <f t="shared" si="0"/>
        <v>122</v>
      </c>
      <c r="K9" s="34">
        <f t="shared" si="1"/>
        <v>229418.56</v>
      </c>
      <c r="L9" s="38">
        <f>ROUND(K9*0.04,2)</f>
        <v>9176.74</v>
      </c>
      <c r="M9" s="36">
        <f t="shared" si="2"/>
        <v>238595.3</v>
      </c>
    </row>
    <row r="10" spans="1:13" ht="15" thickBot="1" x14ac:dyDescent="0.4">
      <c r="A10" s="42"/>
      <c r="B10" s="42"/>
      <c r="C10" s="42"/>
      <c r="D10" s="43"/>
      <c r="E10" s="42"/>
      <c r="F10" s="30">
        <f>SUM(F3:F9)</f>
        <v>795</v>
      </c>
      <c r="G10" s="30">
        <f>SUM(G3:G9)</f>
        <v>847</v>
      </c>
      <c r="H10" s="44"/>
      <c r="I10" s="32">
        <f>SUM(I3:I9)</f>
        <v>795</v>
      </c>
      <c r="J10" s="45"/>
      <c r="K10" s="46">
        <f>SUM(K3:K9)</f>
        <v>13027696.799999999</v>
      </c>
      <c r="L10" s="47">
        <f>SUM(L3:L9)</f>
        <v>59648.819999999992</v>
      </c>
      <c r="M10" s="48">
        <f>SUM(M3:M9)</f>
        <v>13087345.620000001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AM003-2026</vt:lpstr>
      <vt:lpstr>Hoja1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CABALLERO GIL, MARIA CONSOLACION</cp:lastModifiedBy>
  <cp:lastPrinted>2026-02-24T13:01:05Z</cp:lastPrinted>
  <dcterms:created xsi:type="dcterms:W3CDTF">2017-06-21T08:20:50Z</dcterms:created>
  <dcterms:modified xsi:type="dcterms:W3CDTF">2026-07-20T10:20:39Z</dcterms:modified>
</cp:coreProperties>
</file>