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8455" windowHeight="12540"/>
  </bookViews>
  <sheets>
    <sheet name="Hoja1" sheetId="1" r:id="rId1"/>
    <sheet name="Hoja2" sheetId="2" r:id="rId2"/>
    <sheet name="Hoja3" sheetId="3" r:id="rId3"/>
  </sheets>
  <definedNames>
    <definedName name="_xlnm.Print_Area" localSheetId="0">Hoja1!$A$3:$Z$24</definedName>
  </definedNames>
  <calcPr calcId="124519"/>
</workbook>
</file>

<file path=xl/calcChain.xml><?xml version="1.0" encoding="utf-8"?>
<calcChain xmlns="http://schemas.openxmlformats.org/spreadsheetml/2006/main">
  <c r="AB8" i="1"/>
  <c r="AC8" s="1"/>
  <c r="AB9"/>
  <c r="AC9" s="1"/>
  <c r="AB10"/>
  <c r="AC10" s="1"/>
  <c r="AB11"/>
  <c r="AC11" s="1"/>
  <c r="AB12"/>
  <c r="AC12" s="1"/>
  <c r="AB13"/>
  <c r="AC13" s="1"/>
  <c r="AB14"/>
  <c r="AC14" s="1"/>
  <c r="AB15"/>
  <c r="AC15" s="1"/>
  <c r="AB16"/>
  <c r="AC16" s="1"/>
  <c r="AB17"/>
  <c r="AC17" s="1"/>
  <c r="AB18"/>
  <c r="AC18" s="1"/>
  <c r="AB19"/>
  <c r="AC19" s="1"/>
  <c r="AB20"/>
  <c r="AC20" s="1"/>
  <c r="I26" s="1"/>
  <c r="T26" l="1"/>
  <c r="V26"/>
  <c r="K26"/>
  <c r="O26"/>
  <c r="W26"/>
  <c r="U26"/>
  <c r="S26"/>
  <c r="N26"/>
  <c r="M26"/>
  <c r="L26"/>
  <c r="T22" l="1"/>
  <c r="L22"/>
  <c r="AB7" l="1"/>
  <c r="AC7" s="1"/>
  <c r="Q26" l="1"/>
  <c r="R26"/>
  <c r="J26"/>
  <c r="P26"/>
  <c r="H26"/>
  <c r="D26"/>
  <c r="G26"/>
  <c r="F26"/>
  <c r="E26"/>
  <c r="H22" l="1"/>
  <c r="P22"/>
  <c r="D22"/>
  <c r="D23" s="1"/>
  <c r="H23" l="1"/>
  <c r="L23" s="1"/>
  <c r="P23" s="1"/>
  <c r="T23" s="1"/>
  <c r="Y23" s="1"/>
  <c r="Y22"/>
</calcChain>
</file>

<file path=xl/sharedStrings.xml><?xml version="1.0" encoding="utf-8"?>
<sst xmlns="http://schemas.openxmlformats.org/spreadsheetml/2006/main" count="147" uniqueCount="40">
  <si>
    <t>CAPÍTULO</t>
  </si>
  <si>
    <t>ACTUACIONES PREVIAS</t>
  </si>
  <si>
    <t>DEMOLICIONES</t>
  </si>
  <si>
    <t>MOVIMIENTO DE TIERRAS</t>
  </si>
  <si>
    <t>CIMENTACIÓN Y ESTRUCTURAS</t>
  </si>
  <si>
    <t>ALBAÑILERÍA</t>
  </si>
  <si>
    <t>SOLADOS</t>
  </si>
  <si>
    <t>IMPERMEABILIZACIONES</t>
  </si>
  <si>
    <t>CARPINTERÍA Y CERRAJERÍA</t>
  </si>
  <si>
    <t>PROTECCIÓN CONTRA INCENDIOS</t>
  </si>
  <si>
    <t>PISTAS DEPORTIVAS</t>
  </si>
  <si>
    <t>ASCENSORES</t>
  </si>
  <si>
    <t>GESTIÓN DE RESIDUOS</t>
  </si>
  <si>
    <t>SEGURIDAD Y SALUD</t>
  </si>
  <si>
    <t>IMPORTE</t>
  </si>
  <si>
    <t>PREVISIÓN MENSUAL</t>
  </si>
  <si>
    <t>PREVISIÓN MENSUAL ACUMULADA</t>
  </si>
  <si>
    <t>Pegar Presto</t>
  </si>
  <si>
    <t>No tocar</t>
  </si>
  <si>
    <t>PINTURAS Y VARIOS</t>
  </si>
  <si>
    <t>X</t>
  </si>
  <si>
    <t>Mes 1</t>
  </si>
  <si>
    <t>Mes 2</t>
  </si>
  <si>
    <t>Mes 3</t>
  </si>
  <si>
    <t>Mes 4</t>
  </si>
  <si>
    <t>Mes 5</t>
  </si>
  <si>
    <t>C01</t>
  </si>
  <si>
    <t>C02</t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</si>
  <si>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</si>
  <si>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</si>
  <si>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</si>
  <si>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</si>
  <si>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</si>
  <si>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</si>
  <si>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</si>
  <si>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</si>
  <si>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</si>
  <si>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C12</t>
  </si>
  <si>
    <t>C13</t>
  </si>
  <si>
    <t>C14</t>
  </si>
</sst>
</file>

<file path=xl/styles.xml><?xml version="1.0" encoding="utf-8"?>
<styleSheet xmlns="http://schemas.openxmlformats.org/spreadsheetml/2006/main">
  <numFmts count="2">
    <numFmt numFmtId="164" formatCode="&quot;Plazo de ejecución = &quot;0&quot; Meses&quot;"/>
    <numFmt numFmtId="165" formatCode="#,##0.00_ ;[Red]\-#,##0.00\ "/>
  </numFmts>
  <fonts count="3"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sz val="9"/>
      <color theme="0" tint="-0.34998626667073579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1" fillId="0" borderId="0" xfId="0" applyFont="1" applyAlignment="1">
      <alignment horizontal="right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top" textRotation="90"/>
    </xf>
    <xf numFmtId="0" fontId="2" fillId="0" borderId="1" xfId="0" applyFont="1" applyBorder="1" applyAlignment="1">
      <alignment horizontal="center"/>
    </xf>
    <xf numFmtId="4" fontId="1" fillId="0" borderId="0" xfId="0" applyNumberFormat="1" applyFont="1" applyAlignment="1"/>
    <xf numFmtId="0" fontId="1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0" borderId="5" xfId="0" applyFont="1" applyBorder="1"/>
    <xf numFmtId="0" fontId="1" fillId="0" borderId="2" xfId="0" applyFont="1" applyBorder="1"/>
    <xf numFmtId="0" fontId="1" fillId="0" borderId="17" xfId="0" applyFont="1" applyBorder="1"/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2" borderId="3" xfId="0" applyFont="1" applyFill="1" applyBorder="1" applyAlignment="1"/>
    <xf numFmtId="0" fontId="1" fillId="2" borderId="22" xfId="0" applyFont="1" applyFill="1" applyBorder="1" applyAlignment="1"/>
    <xf numFmtId="0" fontId="1" fillId="2" borderId="6" xfId="0" applyFont="1" applyFill="1" applyBorder="1" applyAlignment="1"/>
    <xf numFmtId="0" fontId="1" fillId="2" borderId="21" xfId="0" applyFont="1" applyFill="1" applyBorder="1" applyAlignment="1"/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165" fontId="1" fillId="2" borderId="28" xfId="0" applyNumberFormat="1" applyFont="1" applyFill="1" applyBorder="1" applyAlignment="1">
      <alignment horizontal="right"/>
    </xf>
    <xf numFmtId="165" fontId="1" fillId="2" borderId="30" xfId="0" applyNumberFormat="1" applyFont="1" applyFill="1" applyBorder="1" applyAlignment="1">
      <alignment horizontal="right"/>
    </xf>
    <xf numFmtId="165" fontId="1" fillId="2" borderId="29" xfId="0" applyNumberFormat="1" applyFont="1" applyFill="1" applyBorder="1" applyAlignment="1">
      <alignment horizontal="right"/>
    </xf>
    <xf numFmtId="1" fontId="1" fillId="0" borderId="0" xfId="0" applyNumberFormat="1" applyFont="1" applyAlignment="1">
      <alignment horizontal="center"/>
    </xf>
    <xf numFmtId="164" fontId="1" fillId="2" borderId="3" xfId="0" applyNumberFormat="1" applyFont="1" applyFill="1" applyBorder="1" applyAlignment="1">
      <alignment horizontal="center"/>
    </xf>
    <xf numFmtId="164" fontId="1" fillId="2" borderId="22" xfId="0" applyNumberFormat="1" applyFont="1" applyFill="1" applyBorder="1" applyAlignment="1">
      <alignment horizontal="center"/>
    </xf>
    <xf numFmtId="164" fontId="1" fillId="2" borderId="26" xfId="0" applyNumberFormat="1" applyFont="1" applyFill="1" applyBorder="1" applyAlignment="1">
      <alignment horizontal="center"/>
    </xf>
    <xf numFmtId="165" fontId="1" fillId="2" borderId="18" xfId="0" applyNumberFormat="1" applyFont="1" applyFill="1" applyBorder="1" applyAlignment="1"/>
    <xf numFmtId="165" fontId="1" fillId="2" borderId="12" xfId="0" applyNumberFormat="1" applyFont="1" applyFill="1" applyBorder="1" applyAlignment="1"/>
    <xf numFmtId="165" fontId="1" fillId="2" borderId="13" xfId="0" applyNumberFormat="1" applyFont="1" applyFill="1" applyBorder="1" applyAlignment="1"/>
    <xf numFmtId="165" fontId="1" fillId="2" borderId="20" xfId="0" applyNumberFormat="1" applyFont="1" applyFill="1" applyBorder="1" applyAlignment="1"/>
    <xf numFmtId="165" fontId="1" fillId="2" borderId="7" xfId="0" applyNumberFormat="1" applyFont="1" applyFill="1" applyBorder="1" applyAlignment="1"/>
    <xf numFmtId="165" fontId="1" fillId="2" borderId="8" xfId="0" applyNumberFormat="1" applyFont="1" applyFill="1" applyBorder="1" applyAlignment="1"/>
    <xf numFmtId="0" fontId="1" fillId="2" borderId="23" xfId="0" applyFont="1" applyFill="1" applyBorder="1" applyAlignment="1">
      <alignment horizontal="center"/>
    </xf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18" xfId="0" applyFont="1" applyFill="1" applyBorder="1" applyAlignment="1"/>
    <xf numFmtId="0" fontId="1" fillId="2" borderId="4" xfId="0" applyFont="1" applyFill="1" applyBorder="1" applyAlignment="1"/>
    <xf numFmtId="0" fontId="1" fillId="2" borderId="20" xfId="0" applyFont="1" applyFill="1" applyBorder="1" applyAlignment="1"/>
    <xf numFmtId="0" fontId="1" fillId="2" borderId="27" xfId="0" applyFont="1" applyFill="1" applyBorder="1" applyAlignment="1"/>
  </cellXfs>
  <cellStyles count="1">
    <cellStyle name="Normal" xfId="0" builtinId="0"/>
  </cellStyles>
  <dxfs count="1">
    <dxf>
      <fill>
        <patternFill>
          <bgColor theme="0" tint="-0.3499862666707357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E26"/>
  <sheetViews>
    <sheetView showGridLines="0" tabSelected="1" zoomScale="160" zoomScaleSheetLayoutView="160" zoomScalePageLayoutView="130" workbookViewId="0"/>
  </sheetViews>
  <sheetFormatPr baseColWidth="10" defaultColWidth="11.42578125" defaultRowHeight="14.25"/>
  <cols>
    <col min="1" max="1" width="1.7109375" style="1" customWidth="1"/>
    <col min="2" max="2" width="3.42578125" style="1" customWidth="1"/>
    <col min="3" max="3" width="30.140625" style="1" customWidth="1"/>
    <col min="4" max="23" width="2.5703125" style="1" customWidth="1"/>
    <col min="24" max="24" width="1.7109375" style="1" customWidth="1"/>
    <col min="25" max="25" width="11.140625" style="3" customWidth="1"/>
    <col min="26" max="26" width="1.7109375" style="1" customWidth="1"/>
    <col min="27" max="27" width="2.7109375" style="1" customWidth="1"/>
    <col min="28" max="28" width="4.7109375" style="4" customWidth="1"/>
    <col min="29" max="29" width="10.7109375" style="7" customWidth="1"/>
    <col min="30" max="16384" width="11.42578125" style="1"/>
  </cols>
  <sheetData>
    <row r="1" spans="2:31" ht="5.0999999999999996" customHeight="1"/>
    <row r="2" spans="2:31" ht="5.0999999999999996" customHeight="1"/>
    <row r="3" spans="2:31" ht="5.0999999999999996" customHeight="1" thickBot="1"/>
    <row r="4" spans="2:31" ht="15" thickBot="1">
      <c r="B4" s="23"/>
      <c r="C4" s="24"/>
      <c r="D4" s="33">
        <v>5</v>
      </c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5"/>
      <c r="Y4" s="27" t="s">
        <v>14</v>
      </c>
    </row>
    <row r="5" spans="2:31" ht="15" thickBot="1">
      <c r="B5" s="25"/>
      <c r="C5" s="26" t="s">
        <v>0</v>
      </c>
      <c r="D5" s="42" t="s">
        <v>21</v>
      </c>
      <c r="E5" s="43"/>
      <c r="F5" s="43"/>
      <c r="G5" s="44"/>
      <c r="H5" s="42" t="s">
        <v>22</v>
      </c>
      <c r="I5" s="43"/>
      <c r="J5" s="43"/>
      <c r="K5" s="44"/>
      <c r="L5" s="42" t="s">
        <v>23</v>
      </c>
      <c r="M5" s="43"/>
      <c r="N5" s="43"/>
      <c r="O5" s="44"/>
      <c r="P5" s="42" t="s">
        <v>24</v>
      </c>
      <c r="Q5" s="43"/>
      <c r="R5" s="43"/>
      <c r="S5" s="44"/>
      <c r="T5" s="42" t="s">
        <v>25</v>
      </c>
      <c r="U5" s="43"/>
      <c r="V5" s="43"/>
      <c r="W5" s="44"/>
      <c r="Y5" s="28" t="s">
        <v>0</v>
      </c>
      <c r="AB5" s="32" t="s">
        <v>18</v>
      </c>
      <c r="AC5" s="32"/>
      <c r="AE5" s="1" t="s">
        <v>17</v>
      </c>
    </row>
    <row r="6" spans="2:31" ht="5.0999999999999996" customHeight="1" thickBot="1">
      <c r="G6" s="2"/>
      <c r="H6" s="2"/>
    </row>
    <row r="7" spans="2:31">
      <c r="B7" s="8">
        <v>1</v>
      </c>
      <c r="C7" s="16" t="s">
        <v>1</v>
      </c>
      <c r="D7" s="19" t="s">
        <v>20</v>
      </c>
      <c r="E7" s="9" t="s">
        <v>20</v>
      </c>
      <c r="F7" s="9" t="s">
        <v>20</v>
      </c>
      <c r="G7" s="10" t="s">
        <v>20</v>
      </c>
      <c r="H7" s="19"/>
      <c r="I7" s="9"/>
      <c r="J7" s="9"/>
      <c r="K7" s="10"/>
      <c r="L7" s="19"/>
      <c r="M7" s="9"/>
      <c r="N7" s="9"/>
      <c r="O7" s="10"/>
      <c r="P7" s="19"/>
      <c r="Q7" s="9"/>
      <c r="R7" s="9"/>
      <c r="S7" s="10"/>
      <c r="T7" s="19"/>
      <c r="U7" s="9"/>
      <c r="V7" s="9"/>
      <c r="W7" s="10"/>
      <c r="Y7" s="29">
        <v>8554.34</v>
      </c>
      <c r="AB7" s="4">
        <f>COUNTA(D7:W7)</f>
        <v>4</v>
      </c>
      <c r="AC7" s="7">
        <f t="shared" ref="AC7:AC20" si="0">IF(AB7,Y7/AB7,0)</f>
        <v>2138.585</v>
      </c>
      <c r="AE7" s="22" t="s">
        <v>26</v>
      </c>
    </row>
    <row r="8" spans="2:31">
      <c r="B8" s="11">
        <v>2</v>
      </c>
      <c r="C8" s="17" t="s">
        <v>2</v>
      </c>
      <c r="D8" s="20"/>
      <c r="E8" s="6" t="s">
        <v>20</v>
      </c>
      <c r="F8" s="6" t="s">
        <v>20</v>
      </c>
      <c r="G8" s="12" t="s">
        <v>20</v>
      </c>
      <c r="H8" s="20" t="s">
        <v>20</v>
      </c>
      <c r="I8" s="6" t="s">
        <v>20</v>
      </c>
      <c r="J8" s="6" t="s">
        <v>20</v>
      </c>
      <c r="K8" s="12" t="s">
        <v>20</v>
      </c>
      <c r="L8" s="20"/>
      <c r="M8" s="6"/>
      <c r="N8" s="6"/>
      <c r="O8" s="12"/>
      <c r="P8" s="20"/>
      <c r="Q8" s="6" t="s">
        <v>20</v>
      </c>
      <c r="R8" s="6" t="s">
        <v>20</v>
      </c>
      <c r="S8" s="12" t="s">
        <v>20</v>
      </c>
      <c r="T8" s="20" t="s">
        <v>20</v>
      </c>
      <c r="U8" s="6"/>
      <c r="V8" s="6"/>
      <c r="W8" s="12"/>
      <c r="Y8" s="30">
        <v>35113.97</v>
      </c>
      <c r="AB8" s="4">
        <f t="shared" ref="AB8:AB20" si="1">COUNTA(D8:W8)</f>
        <v>11</v>
      </c>
      <c r="AC8" s="7">
        <f t="shared" si="0"/>
        <v>3192.179090909091</v>
      </c>
      <c r="AE8" s="22" t="s">
        <v>27</v>
      </c>
    </row>
    <row r="9" spans="2:31">
      <c r="B9" s="11">
        <v>3</v>
      </c>
      <c r="C9" s="17" t="s">
        <v>3</v>
      </c>
      <c r="D9" s="20"/>
      <c r="E9" s="6" t="s">
        <v>20</v>
      </c>
      <c r="F9" s="6" t="s">
        <v>20</v>
      </c>
      <c r="G9" s="12" t="s">
        <v>20</v>
      </c>
      <c r="H9" s="20"/>
      <c r="I9" s="6"/>
      <c r="J9" s="6"/>
      <c r="K9" s="12"/>
      <c r="L9" s="20"/>
      <c r="M9" s="6" t="s">
        <v>20</v>
      </c>
      <c r="N9" s="6" t="s">
        <v>20</v>
      </c>
      <c r="O9" s="12" t="s">
        <v>20</v>
      </c>
      <c r="P9" s="20"/>
      <c r="Q9" s="6"/>
      <c r="R9" s="6"/>
      <c r="S9" s="12"/>
      <c r="T9" s="20"/>
      <c r="U9" s="6"/>
      <c r="V9" s="6"/>
      <c r="W9" s="12"/>
      <c r="Y9" s="30">
        <v>1981.38</v>
      </c>
      <c r="AB9" s="4">
        <f t="shared" si="1"/>
        <v>6</v>
      </c>
      <c r="AC9" s="7">
        <f t="shared" si="0"/>
        <v>330.23</v>
      </c>
      <c r="AE9" s="22" t="s">
        <v>28</v>
      </c>
    </row>
    <row r="10" spans="2:31">
      <c r="B10" s="11">
        <v>4</v>
      </c>
      <c r="C10" s="17" t="s">
        <v>4</v>
      </c>
      <c r="D10" s="20"/>
      <c r="E10" s="6"/>
      <c r="F10" s="6"/>
      <c r="G10" s="12"/>
      <c r="H10" s="20" t="s">
        <v>20</v>
      </c>
      <c r="I10" s="6" t="s">
        <v>20</v>
      </c>
      <c r="J10" s="6"/>
      <c r="K10" s="12"/>
      <c r="L10" s="20"/>
      <c r="M10" s="6"/>
      <c r="N10" s="6"/>
      <c r="O10" s="12"/>
      <c r="P10" s="20" t="s">
        <v>20</v>
      </c>
      <c r="Q10" s="6" t="s">
        <v>20</v>
      </c>
      <c r="R10" s="6" t="s">
        <v>20</v>
      </c>
      <c r="S10" s="12"/>
      <c r="T10" s="20"/>
      <c r="U10" s="6"/>
      <c r="V10" s="6"/>
      <c r="W10" s="12"/>
      <c r="Y10" s="30">
        <v>25683.69</v>
      </c>
      <c r="AB10" s="4">
        <f t="shared" si="1"/>
        <v>5</v>
      </c>
      <c r="AC10" s="7">
        <f t="shared" si="0"/>
        <v>5136.7379999999994</v>
      </c>
      <c r="AE10" s="22" t="s">
        <v>29</v>
      </c>
    </row>
    <row r="11" spans="2:31">
      <c r="B11" s="11">
        <v>5</v>
      </c>
      <c r="C11" s="17" t="s">
        <v>5</v>
      </c>
      <c r="D11" s="20"/>
      <c r="E11" s="6"/>
      <c r="F11" s="6"/>
      <c r="G11" s="12"/>
      <c r="H11" s="20"/>
      <c r="I11" s="6"/>
      <c r="J11" s="6"/>
      <c r="K11" s="12"/>
      <c r="L11" s="20" t="s">
        <v>20</v>
      </c>
      <c r="M11" s="6" t="s">
        <v>20</v>
      </c>
      <c r="N11" s="6" t="s">
        <v>20</v>
      </c>
      <c r="O11" s="12" t="s">
        <v>20</v>
      </c>
      <c r="P11" s="20" t="s">
        <v>20</v>
      </c>
      <c r="Q11" s="6"/>
      <c r="R11" s="6"/>
      <c r="S11" s="12"/>
      <c r="T11" s="20"/>
      <c r="U11" s="6" t="s">
        <v>20</v>
      </c>
      <c r="V11" s="6" t="s">
        <v>20</v>
      </c>
      <c r="W11" s="12"/>
      <c r="Y11" s="30">
        <v>22669.360000000001</v>
      </c>
      <c r="AB11" s="4">
        <f t="shared" si="1"/>
        <v>7</v>
      </c>
      <c r="AC11" s="7">
        <f t="shared" si="0"/>
        <v>3238.48</v>
      </c>
      <c r="AE11" s="22" t="s">
        <v>30</v>
      </c>
    </row>
    <row r="12" spans="2:31">
      <c r="B12" s="11">
        <v>6</v>
      </c>
      <c r="C12" s="17" t="s">
        <v>6</v>
      </c>
      <c r="D12" s="20"/>
      <c r="E12" s="6"/>
      <c r="F12" s="6"/>
      <c r="G12" s="12"/>
      <c r="H12" s="20"/>
      <c r="I12" s="6"/>
      <c r="J12" s="6"/>
      <c r="K12" s="12"/>
      <c r="L12" s="20" t="s">
        <v>20</v>
      </c>
      <c r="M12" s="6" t="s">
        <v>20</v>
      </c>
      <c r="N12" s="6" t="s">
        <v>20</v>
      </c>
      <c r="O12" s="12" t="s">
        <v>20</v>
      </c>
      <c r="P12" s="20" t="s">
        <v>20</v>
      </c>
      <c r="Q12" s="6"/>
      <c r="R12" s="6"/>
      <c r="S12" s="12"/>
      <c r="T12" s="20"/>
      <c r="U12" s="6" t="s">
        <v>20</v>
      </c>
      <c r="V12" s="6" t="s">
        <v>20</v>
      </c>
      <c r="W12" s="12"/>
      <c r="Y12" s="30">
        <v>39488.949999999997</v>
      </c>
      <c r="AB12" s="4">
        <f t="shared" si="1"/>
        <v>7</v>
      </c>
      <c r="AC12" s="7">
        <f t="shared" si="0"/>
        <v>5641.278571428571</v>
      </c>
      <c r="AE12" s="22" t="s">
        <v>31</v>
      </c>
    </row>
    <row r="13" spans="2:31">
      <c r="B13" s="11">
        <v>7</v>
      </c>
      <c r="C13" s="17" t="s">
        <v>7</v>
      </c>
      <c r="D13" s="20"/>
      <c r="E13" s="6"/>
      <c r="F13" s="6"/>
      <c r="G13" s="12"/>
      <c r="H13" s="20"/>
      <c r="I13" s="6"/>
      <c r="J13" s="6"/>
      <c r="K13" s="12"/>
      <c r="L13" s="20"/>
      <c r="M13" s="6"/>
      <c r="N13" s="6" t="s">
        <v>20</v>
      </c>
      <c r="O13" s="12" t="s">
        <v>20</v>
      </c>
      <c r="P13" s="20"/>
      <c r="Q13" s="6"/>
      <c r="R13" s="6"/>
      <c r="S13" s="12"/>
      <c r="T13" s="20"/>
      <c r="U13" s="6"/>
      <c r="V13" s="6" t="s">
        <v>20</v>
      </c>
      <c r="W13" s="12"/>
      <c r="Y13" s="30">
        <v>4664.8999999999996</v>
      </c>
      <c r="AB13" s="4">
        <f t="shared" si="1"/>
        <v>3</v>
      </c>
      <c r="AC13" s="7">
        <f t="shared" si="0"/>
        <v>1554.9666666666665</v>
      </c>
      <c r="AE13" s="22" t="s">
        <v>32</v>
      </c>
    </row>
    <row r="14" spans="2:31">
      <c r="B14" s="11">
        <v>8</v>
      </c>
      <c r="C14" s="17" t="s">
        <v>8</v>
      </c>
      <c r="D14" s="20"/>
      <c r="E14" s="6"/>
      <c r="F14" s="6"/>
      <c r="G14" s="12"/>
      <c r="H14" s="20"/>
      <c r="I14" s="6"/>
      <c r="J14" s="6"/>
      <c r="K14" s="12"/>
      <c r="L14" s="20"/>
      <c r="M14" s="6"/>
      <c r="N14" s="6"/>
      <c r="O14" s="12"/>
      <c r="P14" s="20" t="s">
        <v>20</v>
      </c>
      <c r="Q14" s="6" t="s">
        <v>20</v>
      </c>
      <c r="R14" s="6" t="s">
        <v>20</v>
      </c>
      <c r="S14" s="12" t="s">
        <v>20</v>
      </c>
      <c r="T14" s="20" t="s">
        <v>20</v>
      </c>
      <c r="U14" s="6" t="s">
        <v>20</v>
      </c>
      <c r="V14" s="6"/>
      <c r="W14" s="12"/>
      <c r="Y14" s="30">
        <v>50547.28</v>
      </c>
      <c r="AB14" s="4">
        <f t="shared" si="1"/>
        <v>6</v>
      </c>
      <c r="AC14" s="7">
        <f t="shared" si="0"/>
        <v>8424.5466666666671</v>
      </c>
      <c r="AE14" s="22" t="s">
        <v>33</v>
      </c>
    </row>
    <row r="15" spans="2:31">
      <c r="B15" s="11">
        <v>9</v>
      </c>
      <c r="C15" s="17" t="s">
        <v>19</v>
      </c>
      <c r="D15" s="20"/>
      <c r="E15" s="6"/>
      <c r="F15" s="6"/>
      <c r="G15" s="12"/>
      <c r="H15" s="20"/>
      <c r="I15" s="6"/>
      <c r="J15" s="6"/>
      <c r="K15" s="12"/>
      <c r="L15" s="20"/>
      <c r="M15" s="6"/>
      <c r="N15" s="6"/>
      <c r="O15" s="12"/>
      <c r="P15" s="20"/>
      <c r="Q15" s="6"/>
      <c r="R15" s="6"/>
      <c r="S15" s="12"/>
      <c r="T15" s="20" t="s">
        <v>20</v>
      </c>
      <c r="U15" s="6" t="s">
        <v>20</v>
      </c>
      <c r="V15" s="6" t="s">
        <v>20</v>
      </c>
      <c r="W15" s="12" t="s">
        <v>20</v>
      </c>
      <c r="Y15" s="30">
        <v>5225.8599999999997</v>
      </c>
      <c r="AB15" s="4">
        <f t="shared" si="1"/>
        <v>4</v>
      </c>
      <c r="AC15" s="7">
        <f t="shared" si="0"/>
        <v>1306.4649999999999</v>
      </c>
      <c r="AE15" s="22" t="s">
        <v>34</v>
      </c>
    </row>
    <row r="16" spans="2:31">
      <c r="B16" s="11">
        <v>10</v>
      </c>
      <c r="C16" s="17" t="s">
        <v>9</v>
      </c>
      <c r="D16" s="20"/>
      <c r="E16" s="6"/>
      <c r="F16" s="6"/>
      <c r="G16" s="12"/>
      <c r="H16" s="20"/>
      <c r="I16" s="6"/>
      <c r="J16" s="6"/>
      <c r="K16" s="12"/>
      <c r="L16" s="20"/>
      <c r="M16" s="6"/>
      <c r="N16" s="6"/>
      <c r="O16" s="12"/>
      <c r="P16" s="20"/>
      <c r="Q16" s="6"/>
      <c r="R16" s="6"/>
      <c r="S16" s="12"/>
      <c r="T16" s="20"/>
      <c r="U16" s="6" t="s">
        <v>20</v>
      </c>
      <c r="V16" s="6" t="s">
        <v>20</v>
      </c>
      <c r="W16" s="12" t="s">
        <v>20</v>
      </c>
      <c r="Y16" s="30">
        <v>14782.22</v>
      </c>
      <c r="AB16" s="4">
        <f t="shared" si="1"/>
        <v>3</v>
      </c>
      <c r="AC16" s="7">
        <f t="shared" si="0"/>
        <v>4927.4066666666668</v>
      </c>
      <c r="AE16" s="22" t="s">
        <v>35</v>
      </c>
    </row>
    <row r="17" spans="2:31">
      <c r="B17" s="11">
        <v>11</v>
      </c>
      <c r="C17" s="17" t="s">
        <v>10</v>
      </c>
      <c r="D17" s="20"/>
      <c r="E17" s="6"/>
      <c r="F17" s="6"/>
      <c r="G17" s="12"/>
      <c r="H17" s="20"/>
      <c r="I17" s="6" t="s">
        <v>20</v>
      </c>
      <c r="J17" s="6" t="s">
        <v>20</v>
      </c>
      <c r="K17" s="12" t="s">
        <v>20</v>
      </c>
      <c r="L17" s="20"/>
      <c r="M17" s="6"/>
      <c r="N17" s="6"/>
      <c r="O17" s="12"/>
      <c r="P17" s="20"/>
      <c r="Q17" s="6"/>
      <c r="R17" s="6"/>
      <c r="S17" s="12" t="s">
        <v>20</v>
      </c>
      <c r="T17" s="20" t="s">
        <v>20</v>
      </c>
      <c r="U17" s="6"/>
      <c r="V17" s="6"/>
      <c r="W17" s="12"/>
      <c r="Y17" s="30">
        <v>39544.39</v>
      </c>
      <c r="AB17" s="4">
        <f t="shared" si="1"/>
        <v>5</v>
      </c>
      <c r="AC17" s="7">
        <f t="shared" si="0"/>
        <v>7908.8779999999997</v>
      </c>
      <c r="AE17" s="22" t="s">
        <v>36</v>
      </c>
    </row>
    <row r="18" spans="2:31">
      <c r="B18" s="11">
        <v>12</v>
      </c>
      <c r="C18" s="17" t="s">
        <v>11</v>
      </c>
      <c r="D18" s="20"/>
      <c r="E18" s="6"/>
      <c r="F18" s="6"/>
      <c r="G18" s="12"/>
      <c r="H18" s="20"/>
      <c r="I18" s="6"/>
      <c r="J18" s="6"/>
      <c r="K18" s="12"/>
      <c r="L18" s="20"/>
      <c r="M18" s="6"/>
      <c r="N18" s="6"/>
      <c r="O18" s="12"/>
      <c r="P18" s="20"/>
      <c r="Q18" s="6" t="s">
        <v>20</v>
      </c>
      <c r="R18" s="6" t="s">
        <v>20</v>
      </c>
      <c r="S18" s="12" t="s">
        <v>20</v>
      </c>
      <c r="T18" s="20" t="s">
        <v>20</v>
      </c>
      <c r="U18" s="6" t="s">
        <v>20</v>
      </c>
      <c r="V18" s="6" t="s">
        <v>20</v>
      </c>
      <c r="W18" s="12"/>
      <c r="Y18" s="30">
        <v>71452.240000000005</v>
      </c>
      <c r="AB18" s="4">
        <f t="shared" si="1"/>
        <v>6</v>
      </c>
      <c r="AC18" s="7">
        <f t="shared" si="0"/>
        <v>11908.706666666667</v>
      </c>
      <c r="AE18" s="22" t="s">
        <v>37</v>
      </c>
    </row>
    <row r="19" spans="2:31">
      <c r="B19" s="11">
        <v>13</v>
      </c>
      <c r="C19" s="17" t="s">
        <v>12</v>
      </c>
      <c r="D19" s="20" t="s">
        <v>20</v>
      </c>
      <c r="E19" s="6" t="s">
        <v>20</v>
      </c>
      <c r="F19" s="6" t="s">
        <v>20</v>
      </c>
      <c r="G19" s="12" t="s">
        <v>20</v>
      </c>
      <c r="H19" s="20" t="s">
        <v>20</v>
      </c>
      <c r="I19" s="6" t="s">
        <v>20</v>
      </c>
      <c r="J19" s="6" t="s">
        <v>20</v>
      </c>
      <c r="K19" s="12" t="s">
        <v>20</v>
      </c>
      <c r="L19" s="20" t="s">
        <v>20</v>
      </c>
      <c r="M19" s="6" t="s">
        <v>20</v>
      </c>
      <c r="N19" s="6" t="s">
        <v>20</v>
      </c>
      <c r="O19" s="12" t="s">
        <v>20</v>
      </c>
      <c r="P19" s="20" t="s">
        <v>20</v>
      </c>
      <c r="Q19" s="6" t="s">
        <v>20</v>
      </c>
      <c r="R19" s="6" t="s">
        <v>20</v>
      </c>
      <c r="S19" s="12" t="s">
        <v>20</v>
      </c>
      <c r="T19" s="20" t="s">
        <v>20</v>
      </c>
      <c r="U19" s="6" t="s">
        <v>20</v>
      </c>
      <c r="V19" s="6" t="s">
        <v>20</v>
      </c>
      <c r="W19" s="12" t="s">
        <v>20</v>
      </c>
      <c r="Y19" s="30">
        <v>37476.769999999997</v>
      </c>
      <c r="AB19" s="4">
        <f t="shared" si="1"/>
        <v>20</v>
      </c>
      <c r="AC19" s="7">
        <f t="shared" si="0"/>
        <v>1873.8384999999998</v>
      </c>
      <c r="AE19" s="22" t="s">
        <v>38</v>
      </c>
    </row>
    <row r="20" spans="2:31" ht="15" thickBot="1">
      <c r="B20" s="13">
        <v>14</v>
      </c>
      <c r="C20" s="18" t="s">
        <v>13</v>
      </c>
      <c r="D20" s="21" t="s">
        <v>20</v>
      </c>
      <c r="E20" s="14" t="s">
        <v>20</v>
      </c>
      <c r="F20" s="14" t="s">
        <v>20</v>
      </c>
      <c r="G20" s="15" t="s">
        <v>20</v>
      </c>
      <c r="H20" s="21" t="s">
        <v>20</v>
      </c>
      <c r="I20" s="14" t="s">
        <v>20</v>
      </c>
      <c r="J20" s="14" t="s">
        <v>20</v>
      </c>
      <c r="K20" s="15" t="s">
        <v>20</v>
      </c>
      <c r="L20" s="21" t="s">
        <v>20</v>
      </c>
      <c r="M20" s="14" t="s">
        <v>20</v>
      </c>
      <c r="N20" s="14" t="s">
        <v>20</v>
      </c>
      <c r="O20" s="15" t="s">
        <v>20</v>
      </c>
      <c r="P20" s="21" t="s">
        <v>20</v>
      </c>
      <c r="Q20" s="14" t="s">
        <v>20</v>
      </c>
      <c r="R20" s="14" t="s">
        <v>20</v>
      </c>
      <c r="S20" s="15" t="s">
        <v>20</v>
      </c>
      <c r="T20" s="21" t="s">
        <v>20</v>
      </c>
      <c r="U20" s="14" t="s">
        <v>20</v>
      </c>
      <c r="V20" s="14" t="s">
        <v>20</v>
      </c>
      <c r="W20" s="15" t="s">
        <v>20</v>
      </c>
      <c r="Y20" s="31">
        <v>13696.98</v>
      </c>
      <c r="AB20" s="4">
        <f t="shared" si="1"/>
        <v>20</v>
      </c>
      <c r="AC20" s="7">
        <f t="shared" si="0"/>
        <v>684.84899999999993</v>
      </c>
      <c r="AE20" s="22" t="s">
        <v>39</v>
      </c>
    </row>
    <row r="21" spans="2:31" ht="5.0999999999999996" customHeight="1" thickBot="1">
      <c r="G21" s="2"/>
      <c r="H21" s="2"/>
    </row>
    <row r="22" spans="2:31">
      <c r="B22" s="45" t="s">
        <v>15</v>
      </c>
      <c r="C22" s="46"/>
      <c r="D22" s="36">
        <f>SUM(D26:G26)</f>
        <v>29356.317272727272</v>
      </c>
      <c r="E22" s="37"/>
      <c r="F22" s="37"/>
      <c r="G22" s="38"/>
      <c r="H22" s="36">
        <f t="shared" ref="H22" si="2">SUM(H26:K26)</f>
        <v>57003.576363636363</v>
      </c>
      <c r="I22" s="37"/>
      <c r="J22" s="37"/>
      <c r="K22" s="38"/>
      <c r="L22" s="36">
        <f t="shared" ref="L22" si="3">SUM(L26:O26)</f>
        <v>49854.407619047619</v>
      </c>
      <c r="M22" s="37"/>
      <c r="N22" s="37"/>
      <c r="O22" s="38"/>
      <c r="P22" s="36">
        <f t="shared" ref="P22" si="4">SUM(P26:S26)</f>
        <v>121434.4445108225</v>
      </c>
      <c r="Q22" s="37"/>
      <c r="R22" s="37"/>
      <c r="S22" s="38"/>
      <c r="T22" s="36">
        <f t="shared" ref="T22" si="5">SUM(T26:W26)</f>
        <v>113233.58423376622</v>
      </c>
      <c r="U22" s="37"/>
      <c r="V22" s="37"/>
      <c r="W22" s="38"/>
      <c r="Y22" s="29">
        <f>SUM(D22:W22)</f>
        <v>370882.32999999996</v>
      </c>
    </row>
    <row r="23" spans="2:31" ht="15" thickBot="1">
      <c r="B23" s="47" t="s">
        <v>16</v>
      </c>
      <c r="C23" s="48"/>
      <c r="D23" s="39">
        <f>D22</f>
        <v>29356.317272727272</v>
      </c>
      <c r="E23" s="40"/>
      <c r="F23" s="40"/>
      <c r="G23" s="41"/>
      <c r="H23" s="39">
        <f>D23+H22</f>
        <v>86359.893636363631</v>
      </c>
      <c r="I23" s="40"/>
      <c r="J23" s="40"/>
      <c r="K23" s="41"/>
      <c r="L23" s="39">
        <f t="shared" ref="L23" si="6">H23+L22</f>
        <v>136214.30125541124</v>
      </c>
      <c r="M23" s="40"/>
      <c r="N23" s="40"/>
      <c r="O23" s="41"/>
      <c r="P23" s="39">
        <f t="shared" ref="P23" si="7">L23+P22</f>
        <v>257648.74576623374</v>
      </c>
      <c r="Q23" s="40"/>
      <c r="R23" s="40"/>
      <c r="S23" s="41"/>
      <c r="T23" s="39">
        <f t="shared" ref="T23" si="8">P23+T22</f>
        <v>370882.32999999996</v>
      </c>
      <c r="U23" s="40"/>
      <c r="V23" s="40"/>
      <c r="W23" s="41"/>
      <c r="Y23" s="31">
        <f>T23</f>
        <v>370882.32999999996</v>
      </c>
    </row>
    <row r="24" spans="2:31" ht="5.0999999999999996" customHeight="1">
      <c r="G24" s="2"/>
      <c r="H24" s="2"/>
    </row>
    <row r="25" spans="2:31" ht="5.0999999999999996" customHeight="1"/>
    <row r="26" spans="2:31" ht="66.75" customHeight="1">
      <c r="D26" s="5">
        <f t="shared" ref="D26:W26" si="9">SUMIFS($AC$7:$AC$20,D7:D20,"X")</f>
        <v>4697.2725</v>
      </c>
      <c r="E26" s="5">
        <f t="shared" si="9"/>
        <v>8219.681590909091</v>
      </c>
      <c r="F26" s="5">
        <f t="shared" si="9"/>
        <v>8219.681590909091</v>
      </c>
      <c r="G26" s="5">
        <f t="shared" si="9"/>
        <v>8219.681590909091</v>
      </c>
      <c r="H26" s="5">
        <f t="shared" si="9"/>
        <v>10887.60459090909</v>
      </c>
      <c r="I26" s="5">
        <f t="shared" si="9"/>
        <v>18796.482590909091</v>
      </c>
      <c r="J26" s="5">
        <f t="shared" si="9"/>
        <v>13659.744590909091</v>
      </c>
      <c r="K26" s="5">
        <f t="shared" si="9"/>
        <v>13659.744590909091</v>
      </c>
      <c r="L26" s="5">
        <f t="shared" si="9"/>
        <v>11438.446071428571</v>
      </c>
      <c r="M26" s="5">
        <f t="shared" si="9"/>
        <v>11768.67607142857</v>
      </c>
      <c r="N26" s="5">
        <f t="shared" si="9"/>
        <v>13323.642738095237</v>
      </c>
      <c r="O26" s="5">
        <f t="shared" si="9"/>
        <v>13323.642738095237</v>
      </c>
      <c r="P26" s="5">
        <f t="shared" si="9"/>
        <v>24999.730738095237</v>
      </c>
      <c r="Q26" s="5">
        <f t="shared" si="9"/>
        <v>31220.85792424242</v>
      </c>
      <c r="R26" s="5">
        <f t="shared" si="9"/>
        <v>31220.85792424242</v>
      </c>
      <c r="S26" s="5">
        <f t="shared" si="9"/>
        <v>33992.997924242423</v>
      </c>
      <c r="T26" s="5">
        <f t="shared" si="9"/>
        <v>35299.462924242427</v>
      </c>
      <c r="U26" s="5">
        <f t="shared" si="9"/>
        <v>38005.571071428567</v>
      </c>
      <c r="V26" s="5">
        <f t="shared" si="9"/>
        <v>31135.991071428569</v>
      </c>
      <c r="W26" s="5">
        <f t="shared" si="9"/>
        <v>8792.559166666666</v>
      </c>
    </row>
  </sheetData>
  <mergeCells count="19">
    <mergeCell ref="B22:C22"/>
    <mergeCell ref="B23:C23"/>
    <mergeCell ref="D22:G22"/>
    <mergeCell ref="D23:G23"/>
    <mergeCell ref="H22:K22"/>
    <mergeCell ref="H23:K23"/>
    <mergeCell ref="AB5:AC5"/>
    <mergeCell ref="D4:W4"/>
    <mergeCell ref="P22:S22"/>
    <mergeCell ref="P23:S23"/>
    <mergeCell ref="T22:W22"/>
    <mergeCell ref="T23:W23"/>
    <mergeCell ref="L22:O22"/>
    <mergeCell ref="L23:O23"/>
    <mergeCell ref="D5:G5"/>
    <mergeCell ref="H5:K5"/>
    <mergeCell ref="L5:O5"/>
    <mergeCell ref="P5:S5"/>
    <mergeCell ref="T5:W5"/>
  </mergeCells>
  <conditionalFormatting sqref="D7:W20">
    <cfRule type="containsText" dxfId="0" priority="1" operator="containsText" text="X">
      <formula>NOT(ISERROR(SEARCH("X",D7)))</formula>
    </cfRule>
  </conditionalFormatting>
  <pageMargins left="0.30208333333333331" right="0.125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CRH - Carlos Rodríguez Herranz</cp:lastModifiedBy>
  <cp:lastPrinted>2019-05-26T16:16:10Z</cp:lastPrinted>
  <dcterms:created xsi:type="dcterms:W3CDTF">2019-05-26T15:04:09Z</dcterms:created>
  <dcterms:modified xsi:type="dcterms:W3CDTF">2019-10-24T14:35:30Z</dcterms:modified>
</cp:coreProperties>
</file>