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ICA\Internet\Planes anuales de contratación\0 PLANES ANUALES - PUBLICACIÓN\2024 PAC\ficheros a depurar\"/>
    </mc:Choice>
  </mc:AlternateContent>
  <bookViews>
    <workbookView xWindow="0" yWindow="0" windowWidth="19200" windowHeight="7068"/>
  </bookViews>
  <sheets>
    <sheet name="Hoja1" sheetId="1" r:id="rId1"/>
  </sheets>
  <definedNames>
    <definedName name="_xlnm._FilterDatabase" localSheetId="0" hidden="1">Hoja1!$A$2:$H$84</definedName>
    <definedName name="_xlnm.Print_Area" localSheetId="0">Hoja1!$A$1:$H$84</definedName>
    <definedName name="Print_Area" localSheetId="0">Hoja1!$A$1:$H$82</definedName>
    <definedName name="Print_Titles" localSheetId="0">Hoja1!$2:$2</definedName>
    <definedName name="_xlnm.Print_Titles" localSheetId="0">Hoja1!$2:$2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F71" i="1"/>
  <c r="F67" i="1"/>
  <c r="F59" i="1"/>
  <c r="F69" i="1"/>
  <c r="F58" i="1"/>
  <c r="F47" i="1"/>
  <c r="F46" i="1"/>
  <c r="F49" i="1"/>
  <c r="F28" i="1"/>
  <c r="F16" i="1"/>
</calcChain>
</file>

<file path=xl/sharedStrings.xml><?xml version="1.0" encoding="utf-8"?>
<sst xmlns="http://schemas.openxmlformats.org/spreadsheetml/2006/main" count="501" uniqueCount="177">
  <si>
    <t>Título del contrato</t>
  </si>
  <si>
    <t>Tipo de contrato</t>
  </si>
  <si>
    <t>Procedimiento de adjudicación</t>
  </si>
  <si>
    <t>Código/s CPV</t>
  </si>
  <si>
    <t>Fecha estimada de convocatoria</t>
  </si>
  <si>
    <t>PLAN DE CONTRATACIÓN PARA EL EJERCICIO 2024</t>
  </si>
  <si>
    <t>Servicios</t>
  </si>
  <si>
    <t>8061000-3
7137000-3</t>
  </si>
  <si>
    <t>Abierto</t>
  </si>
  <si>
    <t>24 meses</t>
  </si>
  <si>
    <t xml:space="preserve">71000000-8 </t>
  </si>
  <si>
    <t>Obras</t>
  </si>
  <si>
    <t>45200000-9</t>
  </si>
  <si>
    <t>16 meses</t>
  </si>
  <si>
    <t>45300000-0</t>
  </si>
  <si>
    <t>5 meses</t>
  </si>
  <si>
    <t xml:space="preserve">50413100-4 </t>
  </si>
  <si>
    <t>6 meses</t>
  </si>
  <si>
    <t>71000000-8</t>
  </si>
  <si>
    <t>14 meses</t>
  </si>
  <si>
    <t>9 meses</t>
  </si>
  <si>
    <t>8 meses</t>
  </si>
  <si>
    <t>12 meses</t>
  </si>
  <si>
    <t>10 meses</t>
  </si>
  <si>
    <t xml:space="preserve">50710000-5 </t>
  </si>
  <si>
    <t>Valor estimado 
sin impuestos</t>
  </si>
  <si>
    <t>Suministro de equipamiento industrial de cocina para las Residencias de Mayores Alcorcón, Gastón Baquero y Reina Sofía</t>
  </si>
  <si>
    <t>Suministros</t>
  </si>
  <si>
    <t>42210000-1</t>
  </si>
  <si>
    <t xml:space="preserve">Abierto </t>
  </si>
  <si>
    <t>60 días</t>
  </si>
  <si>
    <t>Suministro e instalación de toldos para diversos centros de la Agencia Madrileña de Atención Social</t>
  </si>
  <si>
    <t>39000000-2</t>
  </si>
  <si>
    <t>Suministro de equipamiento para talleres ocupacionales</t>
  </si>
  <si>
    <t>33000000-0</t>
  </si>
  <si>
    <t>Abierto simplificado abreviado</t>
  </si>
  <si>
    <t>30 días</t>
  </si>
  <si>
    <t>Suministro e instalación de cortinas y estores para diversos centros de la Agencia Madrileña de Atención Social</t>
  </si>
  <si>
    <t>Suministro de audiovisuales para diversos centros de la Agencia Madrileña de Atención Social</t>
  </si>
  <si>
    <t>32320000-2</t>
  </si>
  <si>
    <t>45 días</t>
  </si>
  <si>
    <t>Suministro de equipamiento industrial de cocina para centros de la Agencia Madrileña de Atención Social</t>
  </si>
  <si>
    <t xml:space="preserve">Suministro de equipamiento de lavandería para los centros de la Agencia Madrileña de Atención Social </t>
  </si>
  <si>
    <t>Suministro de armarios para la Residencia de mayores Dr. González Bueno</t>
  </si>
  <si>
    <t xml:space="preserve">Basado en Acuerdo Marco </t>
  </si>
  <si>
    <t>33100000-1</t>
  </si>
  <si>
    <t>Suministro de cocina industrial por renovación de la Residencia de mayores Navalcarnero</t>
  </si>
  <si>
    <t xml:space="preserve">Abierto simplificado </t>
  </si>
  <si>
    <t>Suministro de parques biosaludables</t>
  </si>
  <si>
    <t>Suministro de proyectores interactivos para varias Residencias de mayores de la Agencia Madrileña de Atención Social</t>
  </si>
  <si>
    <t xml:space="preserve">Suministro de 12 furgonetas (adaptadas) para centros de la Agencia Madrileña de Atención Social </t>
  </si>
  <si>
    <t>34115200-8</t>
  </si>
  <si>
    <t>Suministro de mobiliario clínico geriátrico: camas súper bajas, colchones y cojines destinados a varios centros de la Agencia Madrileña de Atención Social</t>
  </si>
  <si>
    <t>39100000-3</t>
  </si>
  <si>
    <t xml:space="preserve">Suministro de menaje de cocina eléctrico y no eléctrico para los centros de la Agencia Madrileña de Atención Social </t>
  </si>
  <si>
    <t>39220000-0</t>
  </si>
  <si>
    <t>Suministro de mobiliario para el Centros de Día de Torrejón de Ardoz (lote 2)</t>
  </si>
  <si>
    <t>Suministro de mobiliario para el Centros de Día de Torrejón de Ardoz (lote 3)</t>
  </si>
  <si>
    <t>Suministro de mobiliario para el Centros de Día de Torrejón de Ardoz (lote 8)</t>
  </si>
  <si>
    <t>Suministro de ayudas técnicas (camillas, discos, grúas, plataformas y tablas de transferencia) para centros de la Agencia Madrileña de Atención Social</t>
  </si>
  <si>
    <t>Suministro de ayudas técnicas (andadores, elevadores, posicionadores neumáticos y sillas de distinta naturaleza)</t>
  </si>
  <si>
    <t>Suministro de mobiliario de oficina para centros de la Agencia Madrileña de Atención Social</t>
  </si>
  <si>
    <t>Suministro de sillería oficina para centros de la Agencia Madrileña de Atención Social</t>
  </si>
  <si>
    <t>Suministro de otra sillería (bancadas y sillería de jardín) para centros de la Agencia Madrileña de Atención Social</t>
  </si>
  <si>
    <t xml:space="preserve">Suministro de carros y contenedores  para centros de la AMAS </t>
  </si>
  <si>
    <t xml:space="preserve">39000000-2 </t>
  </si>
  <si>
    <t>Suministro de armarios de oficina para centros de la Agencia Madrileña de Atención Social</t>
  </si>
  <si>
    <t>Suministro de mobiliario infantil para centros de la Agencia Madrileña de Atención Social</t>
  </si>
  <si>
    <t>Suministro de taquillas para centros de la Agencia Madrileña de Atención Social</t>
  </si>
  <si>
    <t>33155000-1 
33000000-0 
39000000.0</t>
  </si>
  <si>
    <t>Suministro de combustibles en estaciones de servicio</t>
  </si>
  <si>
    <t>09134200-9</t>
  </si>
  <si>
    <t>Servicios de Seguridad y Vigilancia en diversas sedes y centros adscritos a la Agencia Madrileña de Atención Social (2 lotes) (27 centros)</t>
  </si>
  <si>
    <t>79710000-4</t>
  </si>
  <si>
    <t>98321000-9</t>
  </si>
  <si>
    <t>Negociado sin publicidad</t>
  </si>
  <si>
    <t>Servicio de cafetería en la Residencia de Mayores Vallecas</t>
  </si>
  <si>
    <t>Concesion servicios</t>
  </si>
  <si>
    <t>55330000-3</t>
  </si>
  <si>
    <t>60140000-1</t>
  </si>
  <si>
    <t>90911000-6</t>
  </si>
  <si>
    <t>90910000-9</t>
  </si>
  <si>
    <t>85312100-0</t>
  </si>
  <si>
    <t>39510000-0
39520000-3
18300000-2</t>
  </si>
  <si>
    <t>Actividades físicas  y de animación ludico-recreativas a impartir en centros de mayores (2 lotes)</t>
  </si>
  <si>
    <t>92000000-1</t>
  </si>
  <si>
    <t xml:space="preserve">90911000-6. </t>
  </si>
  <si>
    <t xml:space="preserve">Recogida de residuos sólidos urbanos en tres comedores sociales </t>
  </si>
  <si>
    <t xml:space="preserve">90911000-6 </t>
  </si>
  <si>
    <t>55320000-9</t>
  </si>
  <si>
    <t>Servicio de transporte de usuarios en cuatro centros de atención a personas con discapacidad intelectual de la Agencia Madrileña de Atención Social de la Comunidad de Madrid (4 lotes)</t>
  </si>
  <si>
    <t xml:space="preserve">Asesoramiento para el desarrollo del Programa de Teatro para personas con discapacidad intelectual en centros de la Agencia Madrileña de Atención Social </t>
  </si>
  <si>
    <t>servicios</t>
  </si>
  <si>
    <t xml:space="preserve">92310000-7 </t>
  </si>
  <si>
    <t>Servicio de transporte de usuarios a actividades deportivas (7 lotes)</t>
  </si>
  <si>
    <t>Abierto simplificado</t>
  </si>
  <si>
    <t>Servicio de controles sistemáticos de comprobación del funcionamiento del servicio de restauración, comedores, verificación de las condiciones higiénico sanitarias, manipulación de alimentos y controles analíticos en dos Residencias de Mayores y dos Centros Ocupacionales adscritos a la Agencia Madrileña de Atención Social</t>
  </si>
  <si>
    <t>73000000-2</t>
  </si>
  <si>
    <t>Realización de auditorías de certificación del sistema de gestión de la calidad de la Agencia Madrileña de Atención Social conforme a la norma ISO 9001:2015</t>
  </si>
  <si>
    <t>79212000-3</t>
  </si>
  <si>
    <t xml:space="preserve">Suministro e instalación de soportes señaléticos en exterior e interior en centros de la Agencia Madrileña de Atención Social </t>
  </si>
  <si>
    <t>44423400-5</t>
  </si>
  <si>
    <t>Bolsa de trabajos correctivos fontanería, climatización</t>
  </si>
  <si>
    <t xml:space="preserve">77211400-6 
77341000-2 
77312000-0 </t>
  </si>
  <si>
    <t>45200000-9
45300000-0</t>
  </si>
  <si>
    <t>Redacción y actualización de los planes de autoprotección y realización de simulacros controlados en centros dependientes de la Agencia Madrileña de Atención Social</t>
  </si>
  <si>
    <t>Obras proyecto licencia de actividad en RM Santiago Rusiñol</t>
  </si>
  <si>
    <t>Obras reforma sala de calderas en Residencia Infantil El Valle</t>
  </si>
  <si>
    <t>Suministro e instalación de centrales de detección de gas en centros AMAS</t>
  </si>
  <si>
    <t>Redacción de proyecto básico y de ejecución, dirección de obra, dirección de ejecución material de obra y coordinación de seguridad y salud en fase de ejecución de las obras de licencia de actividad del CADP Getafe</t>
  </si>
  <si>
    <t>Bolsa de trabajos de podas, talas y desbroces en centros AMAS</t>
  </si>
  <si>
    <t>Obras de reforma de la cocina de la Residencia de Mayores Francisco de Vitoria</t>
  </si>
  <si>
    <t>Obras sustitución 2 climatizadores RM Dr. Glez. Bueno</t>
  </si>
  <si>
    <t>Obras de redistribución edificio anexo RM San José</t>
  </si>
  <si>
    <t>Obras reforma instalación de calefacción y agua caliente en RM San José</t>
  </si>
  <si>
    <t>Sustitución de la caldera y reforma de la sala de máquinas del centro para personas con discapacidad en el CADP Reina Sofía</t>
  </si>
  <si>
    <t>Obras de conservación en dormitorios, sala polivalente y red de saneamiento horizontal del CADP Reina Sofia</t>
  </si>
  <si>
    <t>Obras de adecuación patio delantero en el CACYS Manzanares</t>
  </si>
  <si>
    <t>Obras renovación de la climatización en CADP Getafe</t>
  </si>
  <si>
    <t>Obras de restauración módulo 0a y rehabilitación jardines en RM Gran Residencia</t>
  </si>
  <si>
    <t>Obras de mejora de la accesibilidad en Residencia Infantil El Encinar</t>
  </si>
  <si>
    <t>Obras de adecuación espacios interiores en Residencia Infantil San Fernando</t>
  </si>
  <si>
    <t>Obras licencia de actividad en Residencia de Mayores Gran Residencia</t>
  </si>
  <si>
    <t xml:space="preserve">Duración del contrato </t>
  </si>
  <si>
    <t>Concesión de servicios de peluquería unisex en varios centros adscritos a la Agencia Madrileña de Atención Social (13 lotes)</t>
  </si>
  <si>
    <t>Servicio de atención a mayores dependientes en centros de día adscritos a la Agencia Madrileña de Atención Social (3 lotes)</t>
  </si>
  <si>
    <t>Servicio de desinsectación, desinfección, desratización y eliminación de plagas en Centros de la Agencia Madrileña de Atención Social</t>
  </si>
  <si>
    <t>90921000-9
90922000-6
90923000-3</t>
  </si>
  <si>
    <t>Suministro de renting y mantenimiento de fuentes de agua de consumo para Centros de la Agencia Madrileña de Atención Social</t>
  </si>
  <si>
    <t>42912300-5
41110000-3
515114110-2</t>
  </si>
  <si>
    <t>Servicio de instalación, explotación y mantenimiento de máquinas expendedoras de bebidas frías, calientes y productos de alimentación para Centros de la Agencia Madrileña de Atención Social</t>
  </si>
  <si>
    <t xml:space="preserve">42933300-8
15894500-6 </t>
  </si>
  <si>
    <t>Seguro de daños materiales en centros de la Agencia Madrileña de Atención Social</t>
  </si>
  <si>
    <t>66515000 -3</t>
  </si>
  <si>
    <t>Servicio para la gestión documental de los archivos de los centros de la Agencia Madrileña de Atención Social</t>
  </si>
  <si>
    <t>92512000-3</t>
  </si>
  <si>
    <t>Adquisición de artículos textiles para los centros adscritos a la Agencia Madrileña de Atención Social</t>
  </si>
  <si>
    <t>Restringido</t>
  </si>
  <si>
    <t>9200000-1</t>
  </si>
  <si>
    <t>2 meses</t>
  </si>
  <si>
    <t>24 meses + 24 meses</t>
  </si>
  <si>
    <t>Transporte escolar para residencias de menores adscritas a la Agencia Madrileña de Atención Social, para los cursos escolares 2024/2025 y 2025/2026, (6 lotes)</t>
  </si>
  <si>
    <t>Basado en Acuerdo Marco del Estado</t>
  </si>
  <si>
    <t>12 meses + 48 meses</t>
  </si>
  <si>
    <t>12 meses + 12 meses</t>
  </si>
  <si>
    <t>Servicio de seguridad y vigilancia en las residencias de mayores Cisneros, S. Rusiñol, S José, vallecas y gran residencia, centros adscritos a la Agencia Madrileña de Atención Social (5 lotes)</t>
  </si>
  <si>
    <t>Negociado</t>
  </si>
  <si>
    <t>Servicio de transporte de usuarios de los centros de día Getafe, adscrito a la Agencia Madrileña de Atención Social</t>
  </si>
  <si>
    <t>Limpieza en los centros de mayores de Alcalá de Henares, Fuenlabrada, Pinto, Aranjuez y Tres Cantos, centros adscritos a la Agencia Madrileña de Atención Social (5 lotes)</t>
  </si>
  <si>
    <t>Transporte de usuarios para realizar actividades culturales de centros de mayores adscritos a la Agencia Madrileña de Atención Social (varios lotes)</t>
  </si>
  <si>
    <t>12 meses + 24 meses</t>
  </si>
  <si>
    <t>Socorrismo 2024</t>
  </si>
  <si>
    <t>Suministro de equipamiento sanitario y médico asistencial para centros de la Agencia Madrileña de Atención Social</t>
  </si>
  <si>
    <t>45000000-7</t>
  </si>
  <si>
    <t>Reforma integral de los edificios del sureste de la Quinta de Vista Alegre (CO Fray Bernardino), incluido en el Plan de Recuperación, Transformación Y Resiliencia – Financiado por la Unión Europea – NextGenerationEU</t>
  </si>
  <si>
    <t>36 meses + 24 meses</t>
  </si>
  <si>
    <t>36 meses + 12 meses</t>
  </si>
  <si>
    <t>180 días</t>
  </si>
  <si>
    <t>24 meses + 36 meses</t>
  </si>
  <si>
    <t>Servicio integral de limpieza y atención en comedores en la residencia de mayores Adolfo Suárez adscrita a la Agencia Madrileña de Atención Social</t>
  </si>
  <si>
    <t>Compra de equipos de impresión, multifuncionales y escáneres</t>
  </si>
  <si>
    <t>Acuerdo marco para la redacción de proyectos, dirección de obras, dirección de la ejecución de las obras, coordinación de seguridad y salud en fase de ejecución de obras y trabajos parciales relacionados con las obras promovidas por la Agencia Madrileña de Atención Social (2 lotes)</t>
  </si>
  <si>
    <t>Acuerdo marco al que habrán de ajustarse los contratos de obras en los inmuebles adscritos a la Agencia Madrileña de Atención Social (5 lotes)</t>
  </si>
  <si>
    <t>Servicio de transporte de usuarios en el centro de atención a personas con discapacidad intelectual Juan Ramon Jimenez de la Agencia Madrileña de Atención Social de la Comunidad de Madrid</t>
  </si>
  <si>
    <t>Suministro de equipamiento de fisioterapia, podología y peluquería para centros de la Agencia Madrileña de Atención Social (3 Lotes)</t>
  </si>
  <si>
    <t>Agencia Madrileña de Atención Social</t>
  </si>
  <si>
    <t>Servicios de hostelería y limpieza en ocho Residencias de Menores adscritas a la Agencia Madrileña de Atención Social (8 lotes)</t>
  </si>
  <si>
    <t>55100000-1
90910000-9</t>
  </si>
  <si>
    <t>Servicio integral de comidas y atención en comedores en los Centros de Día Móstoles, Getafe y Torrejón de Ardoz</t>
  </si>
  <si>
    <t>24 meses 24 meses</t>
  </si>
  <si>
    <t>55300000-3</t>
  </si>
  <si>
    <t>30121000-3</t>
  </si>
  <si>
    <t>Servicio de limpieza en residencias de Vallecas, Manoteras y San Fernando de Henares, centros adscrito a la Agencia Madrileña de Atención Social” (3 lotes)</t>
  </si>
  <si>
    <t>Entidad adjudicadora</t>
  </si>
  <si>
    <r>
      <t xml:space="preserve">Servicio de comidas </t>
    </r>
    <r>
      <rPr>
        <sz val="10"/>
        <color rgb="FF000000"/>
        <rFont val="Arial"/>
        <family val="2"/>
      </rPr>
      <t xml:space="preserve">para los Centros Ocupacionales Aluche y Juan Ramón Jiménez </t>
    </r>
    <r>
      <rPr>
        <sz val="10"/>
        <color theme="1"/>
        <rFont val="Arial"/>
        <family val="2"/>
      </rPr>
      <t>de la Agencia Madrileña de Atención Social (2 lotes)</t>
    </r>
  </si>
  <si>
    <t>32000000-3</t>
  </si>
  <si>
    <t>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</si>
</sst>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[$-C0A]mmm\-yy;@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8" fontId="7" fillId="3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right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14"/>
  <sheetViews>
    <sheetView tabSelected="1" zoomScale="80" zoomScaleNormal="80" workbookViewId="0">
      <pane ySplit="2" topLeftCell="A3" activePane="bottomLeft" state="frozen"/>
      <selection pane="bottomLeft" activeCell="C2" sqref="C2"/>
    </sheetView>
  </sheetViews>
  <sheetFormatPr baseColWidth="10" defaultColWidth="11.44140625" defaultRowHeight="13.8" x14ac:dyDescent="0.25"/>
  <cols>
    <col min="1" max="1" width="32.5546875" style="15" bestFit="1" customWidth="1"/>
    <col min="2" max="2" width="72.88671875" style="16" customWidth="1"/>
    <col min="3" max="3" width="18.109375" style="16" bestFit="1" customWidth="1"/>
    <col min="4" max="4" width="14.88671875" style="15" customWidth="1"/>
    <col min="5" max="5" width="32.5546875" style="16" bestFit="1" customWidth="1"/>
    <col min="6" max="6" width="16.33203125" style="17" bestFit="1" customWidth="1"/>
    <col min="7" max="7" width="20.5546875" style="15" bestFit="1" customWidth="1"/>
    <col min="8" max="8" width="16" style="18" customWidth="1"/>
    <col min="9" max="33" width="11.44140625" style="2"/>
    <col min="34" max="16384" width="11.44140625" style="1"/>
  </cols>
  <sheetData>
    <row r="1" spans="1:33" ht="27.75" customHeight="1" x14ac:dyDescent="0.25">
      <c r="A1" s="56" t="s">
        <v>5</v>
      </c>
      <c r="B1" s="56"/>
      <c r="C1" s="56"/>
      <c r="D1" s="56"/>
      <c r="E1" s="56"/>
      <c r="F1" s="56"/>
      <c r="G1" s="56"/>
      <c r="H1" s="56"/>
    </row>
    <row r="2" spans="1:33" ht="68.25" customHeight="1" x14ac:dyDescent="0.25">
      <c r="A2" s="19" t="s">
        <v>173</v>
      </c>
      <c r="B2" s="20" t="s">
        <v>0</v>
      </c>
      <c r="C2" s="20" t="s">
        <v>1</v>
      </c>
      <c r="D2" s="20" t="s">
        <v>3</v>
      </c>
      <c r="E2" s="20" t="s">
        <v>2</v>
      </c>
      <c r="F2" s="21" t="s">
        <v>25</v>
      </c>
      <c r="G2" s="20" t="s">
        <v>123</v>
      </c>
      <c r="H2" s="22" t="s">
        <v>4</v>
      </c>
    </row>
    <row r="3" spans="1:33" s="5" customFormat="1" ht="30.6" customHeight="1" x14ac:dyDescent="0.3">
      <c r="A3" s="23" t="s">
        <v>165</v>
      </c>
      <c r="B3" s="10" t="s">
        <v>87</v>
      </c>
      <c r="C3" s="11" t="s">
        <v>6</v>
      </c>
      <c r="D3" s="8" t="s">
        <v>88</v>
      </c>
      <c r="E3" s="11" t="s">
        <v>8</v>
      </c>
      <c r="F3" s="24">
        <v>49984</v>
      </c>
      <c r="G3" s="8" t="s">
        <v>140</v>
      </c>
      <c r="H3" s="25">
        <v>45323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30.6" customHeight="1" x14ac:dyDescent="0.25">
      <c r="A4" s="23" t="s">
        <v>165</v>
      </c>
      <c r="B4" s="26" t="s">
        <v>124</v>
      </c>
      <c r="C4" s="11" t="s">
        <v>77</v>
      </c>
      <c r="D4" s="8" t="s">
        <v>74</v>
      </c>
      <c r="E4" s="11" t="s">
        <v>75</v>
      </c>
      <c r="F4" s="24">
        <v>635000</v>
      </c>
      <c r="G4" s="8" t="s">
        <v>150</v>
      </c>
      <c r="H4" s="25">
        <v>45352</v>
      </c>
    </row>
    <row r="5" spans="1:33" ht="30.6" customHeight="1" x14ac:dyDescent="0.25">
      <c r="A5" s="23" t="s">
        <v>165</v>
      </c>
      <c r="B5" s="27" t="s">
        <v>151</v>
      </c>
      <c r="C5" s="28" t="s">
        <v>6</v>
      </c>
      <c r="D5" s="28" t="s">
        <v>138</v>
      </c>
      <c r="E5" s="28" t="s">
        <v>29</v>
      </c>
      <c r="F5" s="29">
        <v>40000</v>
      </c>
      <c r="G5" s="30" t="s">
        <v>139</v>
      </c>
      <c r="H5" s="31">
        <v>45352</v>
      </c>
    </row>
    <row r="6" spans="1:33" ht="30.6" customHeight="1" x14ac:dyDescent="0.25">
      <c r="A6" s="23" t="s">
        <v>165</v>
      </c>
      <c r="B6" s="26" t="s">
        <v>172</v>
      </c>
      <c r="C6" s="8" t="s">
        <v>6</v>
      </c>
      <c r="D6" s="8" t="s">
        <v>80</v>
      </c>
      <c r="E6" s="8" t="s">
        <v>8</v>
      </c>
      <c r="F6" s="24">
        <v>599254</v>
      </c>
      <c r="G6" s="8" t="s">
        <v>140</v>
      </c>
      <c r="H6" s="25">
        <v>45352</v>
      </c>
    </row>
    <row r="7" spans="1:33" ht="30.6" customHeight="1" x14ac:dyDescent="0.25">
      <c r="A7" s="23" t="s">
        <v>165</v>
      </c>
      <c r="B7" s="32" t="s">
        <v>159</v>
      </c>
      <c r="C7" s="8" t="s">
        <v>6</v>
      </c>
      <c r="D7" s="8" t="s">
        <v>81</v>
      </c>
      <c r="E7" s="8" t="s">
        <v>8</v>
      </c>
      <c r="F7" s="24">
        <v>2531122</v>
      </c>
      <c r="G7" s="8" t="s">
        <v>140</v>
      </c>
      <c r="H7" s="25">
        <v>45352</v>
      </c>
    </row>
    <row r="8" spans="1:33" ht="39.6" x14ac:dyDescent="0.25">
      <c r="A8" s="23" t="s">
        <v>165</v>
      </c>
      <c r="B8" s="33" t="s">
        <v>90</v>
      </c>
      <c r="C8" s="11" t="s">
        <v>6</v>
      </c>
      <c r="D8" s="34" t="s">
        <v>79</v>
      </c>
      <c r="E8" s="11" t="s">
        <v>8</v>
      </c>
      <c r="F8" s="35">
        <v>2026305.6</v>
      </c>
      <c r="G8" s="8" t="s">
        <v>140</v>
      </c>
      <c r="H8" s="36">
        <v>45352</v>
      </c>
    </row>
    <row r="9" spans="1:33" ht="30.6" customHeight="1" x14ac:dyDescent="0.25">
      <c r="A9" s="23" t="s">
        <v>165</v>
      </c>
      <c r="B9" s="37" t="s">
        <v>168</v>
      </c>
      <c r="C9" s="38" t="s">
        <v>6</v>
      </c>
      <c r="D9" s="28" t="s">
        <v>170</v>
      </c>
      <c r="E9" s="28" t="s">
        <v>29</v>
      </c>
      <c r="F9" s="39">
        <v>967155.96</v>
      </c>
      <c r="G9" s="28" t="s">
        <v>169</v>
      </c>
      <c r="H9" s="31">
        <v>45352</v>
      </c>
    </row>
    <row r="10" spans="1:33" ht="30.6" customHeight="1" x14ac:dyDescent="0.25">
      <c r="A10" s="23" t="s">
        <v>165</v>
      </c>
      <c r="B10" s="33" t="s">
        <v>91</v>
      </c>
      <c r="C10" s="38" t="s">
        <v>6</v>
      </c>
      <c r="D10" s="12" t="s">
        <v>93</v>
      </c>
      <c r="E10" s="28" t="s">
        <v>8</v>
      </c>
      <c r="F10" s="35">
        <v>91520</v>
      </c>
      <c r="G10" s="28" t="s">
        <v>150</v>
      </c>
      <c r="H10" s="40">
        <v>45383</v>
      </c>
    </row>
    <row r="11" spans="1:33" s="2" customFormat="1" ht="39.6" x14ac:dyDescent="0.25">
      <c r="A11" s="23" t="s">
        <v>165</v>
      </c>
      <c r="B11" s="41" t="s">
        <v>154</v>
      </c>
      <c r="C11" s="11" t="s">
        <v>11</v>
      </c>
      <c r="D11" s="11" t="s">
        <v>153</v>
      </c>
      <c r="E11" s="11" t="s">
        <v>8</v>
      </c>
      <c r="F11" s="42">
        <v>14653165.41</v>
      </c>
      <c r="G11" s="11" t="s">
        <v>9</v>
      </c>
      <c r="H11" s="25">
        <v>45383</v>
      </c>
    </row>
    <row r="12" spans="1:33" s="2" customFormat="1" ht="26.4" x14ac:dyDescent="0.25">
      <c r="A12" s="23" t="s">
        <v>165</v>
      </c>
      <c r="B12" s="26" t="s">
        <v>105</v>
      </c>
      <c r="C12" s="11" t="s">
        <v>6</v>
      </c>
      <c r="D12" s="8" t="s">
        <v>7</v>
      </c>
      <c r="E12" s="11" t="s">
        <v>8</v>
      </c>
      <c r="F12" s="24">
        <v>680000</v>
      </c>
      <c r="G12" s="8" t="s">
        <v>140</v>
      </c>
      <c r="H12" s="25">
        <v>45383</v>
      </c>
    </row>
    <row r="13" spans="1:33" s="2" customFormat="1" ht="52.8" x14ac:dyDescent="0.25">
      <c r="A13" s="23" t="s">
        <v>165</v>
      </c>
      <c r="B13" s="33" t="s">
        <v>96</v>
      </c>
      <c r="C13" s="11" t="s">
        <v>6</v>
      </c>
      <c r="D13" s="8" t="s">
        <v>97</v>
      </c>
      <c r="E13" s="11" t="s">
        <v>8</v>
      </c>
      <c r="F13" s="29">
        <v>56051.28</v>
      </c>
      <c r="G13" s="28" t="s">
        <v>140</v>
      </c>
      <c r="H13" s="36">
        <v>45383</v>
      </c>
    </row>
    <row r="14" spans="1:33" s="2" customFormat="1" ht="30.6" customHeight="1" x14ac:dyDescent="0.25">
      <c r="A14" s="23" t="s">
        <v>165</v>
      </c>
      <c r="B14" s="26" t="s">
        <v>125</v>
      </c>
      <c r="C14" s="8" t="s">
        <v>6</v>
      </c>
      <c r="D14" s="8" t="s">
        <v>82</v>
      </c>
      <c r="E14" s="8" t="s">
        <v>8</v>
      </c>
      <c r="F14" s="24">
        <v>3080671.62</v>
      </c>
      <c r="G14" s="8" t="s">
        <v>155</v>
      </c>
      <c r="H14" s="25">
        <v>45383</v>
      </c>
    </row>
    <row r="15" spans="1:33" s="2" customFormat="1" ht="30.6" customHeight="1" x14ac:dyDescent="0.25">
      <c r="A15" s="23" t="s">
        <v>165</v>
      </c>
      <c r="B15" s="10" t="s">
        <v>160</v>
      </c>
      <c r="C15" s="8" t="s">
        <v>27</v>
      </c>
      <c r="D15" s="8" t="s">
        <v>171</v>
      </c>
      <c r="E15" s="8" t="s">
        <v>142</v>
      </c>
      <c r="F15" s="24">
        <v>40000</v>
      </c>
      <c r="G15" s="28" t="s">
        <v>22</v>
      </c>
      <c r="H15" s="36">
        <v>45413</v>
      </c>
    </row>
    <row r="16" spans="1:33" s="2" customFormat="1" ht="30.6" customHeight="1" x14ac:dyDescent="0.25">
      <c r="A16" s="23" t="s">
        <v>165</v>
      </c>
      <c r="B16" s="26" t="s">
        <v>106</v>
      </c>
      <c r="C16" s="11" t="s">
        <v>11</v>
      </c>
      <c r="D16" s="8" t="s">
        <v>12</v>
      </c>
      <c r="E16" s="11" t="s">
        <v>8</v>
      </c>
      <c r="F16" s="24">
        <f>3136750.36/1.21</f>
        <v>2592355.6694214875</v>
      </c>
      <c r="G16" s="8" t="s">
        <v>13</v>
      </c>
      <c r="H16" s="25">
        <v>45413</v>
      </c>
    </row>
    <row r="17" spans="1:8" s="2" customFormat="1" ht="30.6" customHeight="1" x14ac:dyDescent="0.25">
      <c r="A17" s="23" t="s">
        <v>165</v>
      </c>
      <c r="B17" s="27" t="s">
        <v>50</v>
      </c>
      <c r="C17" s="28" t="s">
        <v>27</v>
      </c>
      <c r="D17" s="28" t="s">
        <v>51</v>
      </c>
      <c r="E17" s="28" t="s">
        <v>142</v>
      </c>
      <c r="F17" s="29">
        <v>819383.85</v>
      </c>
      <c r="G17" s="30" t="s">
        <v>157</v>
      </c>
      <c r="H17" s="31">
        <v>45413</v>
      </c>
    </row>
    <row r="18" spans="1:8" s="2" customFormat="1" ht="30.6" customHeight="1" x14ac:dyDescent="0.25">
      <c r="A18" s="23" t="s">
        <v>165</v>
      </c>
      <c r="B18" s="14" t="s">
        <v>70</v>
      </c>
      <c r="C18" s="28" t="s">
        <v>27</v>
      </c>
      <c r="D18" s="13" t="s">
        <v>71</v>
      </c>
      <c r="E18" s="28" t="s">
        <v>142</v>
      </c>
      <c r="F18" s="43">
        <v>177000</v>
      </c>
      <c r="G18" s="28" t="s">
        <v>9</v>
      </c>
      <c r="H18" s="40">
        <v>45413</v>
      </c>
    </row>
    <row r="19" spans="1:8" ht="30.6" customHeight="1" x14ac:dyDescent="0.25">
      <c r="A19" s="23" t="s">
        <v>165</v>
      </c>
      <c r="B19" s="44" t="s">
        <v>147</v>
      </c>
      <c r="C19" s="11" t="s">
        <v>6</v>
      </c>
      <c r="D19" s="11" t="s">
        <v>79</v>
      </c>
      <c r="E19" s="11" t="s">
        <v>146</v>
      </c>
      <c r="F19" s="42">
        <v>756095</v>
      </c>
      <c r="G19" s="11" t="s">
        <v>158</v>
      </c>
      <c r="H19" s="25">
        <v>45413</v>
      </c>
    </row>
    <row r="20" spans="1:8" s="2" customFormat="1" ht="52.8" x14ac:dyDescent="0.25">
      <c r="A20" s="23" t="s">
        <v>165</v>
      </c>
      <c r="B20" s="41" t="s">
        <v>161</v>
      </c>
      <c r="C20" s="11" t="s">
        <v>6</v>
      </c>
      <c r="D20" s="11" t="s">
        <v>10</v>
      </c>
      <c r="E20" s="11" t="s">
        <v>8</v>
      </c>
      <c r="F20" s="42">
        <v>2820000</v>
      </c>
      <c r="G20" s="11" t="s">
        <v>156</v>
      </c>
      <c r="H20" s="25">
        <v>45413</v>
      </c>
    </row>
    <row r="21" spans="1:8" s="2" customFormat="1" ht="30.6" customHeight="1" x14ac:dyDescent="0.25">
      <c r="A21" s="23" t="s">
        <v>165</v>
      </c>
      <c r="B21" s="27" t="s">
        <v>52</v>
      </c>
      <c r="C21" s="28" t="s">
        <v>27</v>
      </c>
      <c r="D21" s="28" t="s">
        <v>53</v>
      </c>
      <c r="E21" s="28" t="s">
        <v>142</v>
      </c>
      <c r="F21" s="29">
        <v>808958</v>
      </c>
      <c r="G21" s="30" t="s">
        <v>30</v>
      </c>
      <c r="H21" s="31">
        <v>45414</v>
      </c>
    </row>
    <row r="22" spans="1:8" s="2" customFormat="1" ht="30.6" customHeight="1" x14ac:dyDescent="0.25">
      <c r="A22" s="23" t="s">
        <v>165</v>
      </c>
      <c r="B22" s="37" t="s">
        <v>33</v>
      </c>
      <c r="C22" s="28" t="s">
        <v>27</v>
      </c>
      <c r="D22" s="28" t="s">
        <v>34</v>
      </c>
      <c r="E22" s="28" t="s">
        <v>35</v>
      </c>
      <c r="F22" s="29">
        <v>25000</v>
      </c>
      <c r="G22" s="28" t="s">
        <v>36</v>
      </c>
      <c r="H22" s="31">
        <v>45415</v>
      </c>
    </row>
    <row r="23" spans="1:8" s="2" customFormat="1" ht="30.6" customHeight="1" x14ac:dyDescent="0.25">
      <c r="A23" s="23" t="s">
        <v>165</v>
      </c>
      <c r="B23" s="27" t="s">
        <v>54</v>
      </c>
      <c r="C23" s="28" t="s">
        <v>27</v>
      </c>
      <c r="D23" s="28" t="s">
        <v>55</v>
      </c>
      <c r="E23" s="28" t="s">
        <v>35</v>
      </c>
      <c r="F23" s="29">
        <v>72339</v>
      </c>
      <c r="G23" s="30" t="s">
        <v>40</v>
      </c>
      <c r="H23" s="31">
        <v>45415</v>
      </c>
    </row>
    <row r="24" spans="1:8" s="2" customFormat="1" ht="30.6" customHeight="1" x14ac:dyDescent="0.25">
      <c r="A24" s="23" t="s">
        <v>165</v>
      </c>
      <c r="B24" s="27" t="s">
        <v>56</v>
      </c>
      <c r="C24" s="28" t="s">
        <v>27</v>
      </c>
      <c r="D24" s="28" t="s">
        <v>53</v>
      </c>
      <c r="E24" s="28" t="s">
        <v>142</v>
      </c>
      <c r="F24" s="29">
        <v>8017.07</v>
      </c>
      <c r="G24" s="30" t="s">
        <v>36</v>
      </c>
      <c r="H24" s="31">
        <v>45416</v>
      </c>
    </row>
    <row r="25" spans="1:8" s="2" customFormat="1" ht="30.6" customHeight="1" x14ac:dyDescent="0.25">
      <c r="A25" s="23" t="s">
        <v>165</v>
      </c>
      <c r="B25" s="27" t="s">
        <v>57</v>
      </c>
      <c r="C25" s="28" t="s">
        <v>27</v>
      </c>
      <c r="D25" s="28" t="s">
        <v>53</v>
      </c>
      <c r="E25" s="28" t="s">
        <v>142</v>
      </c>
      <c r="F25" s="29">
        <v>4109.38</v>
      </c>
      <c r="G25" s="30" t="s">
        <v>36</v>
      </c>
      <c r="H25" s="31">
        <v>45417</v>
      </c>
    </row>
    <row r="26" spans="1:8" s="2" customFormat="1" ht="30.6" customHeight="1" x14ac:dyDescent="0.25">
      <c r="A26" s="23" t="s">
        <v>165</v>
      </c>
      <c r="B26" s="27" t="s">
        <v>58</v>
      </c>
      <c r="C26" s="28" t="s">
        <v>27</v>
      </c>
      <c r="D26" s="28" t="s">
        <v>53</v>
      </c>
      <c r="E26" s="28" t="s">
        <v>142</v>
      </c>
      <c r="F26" s="29">
        <v>17378.759999999998</v>
      </c>
      <c r="G26" s="30" t="s">
        <v>36</v>
      </c>
      <c r="H26" s="31">
        <v>45418</v>
      </c>
    </row>
    <row r="27" spans="1:8" ht="30.6" customHeight="1" x14ac:dyDescent="0.25">
      <c r="A27" s="23" t="s">
        <v>165</v>
      </c>
      <c r="B27" s="33" t="s">
        <v>84</v>
      </c>
      <c r="C27" s="12" t="s">
        <v>6</v>
      </c>
      <c r="D27" s="8" t="s">
        <v>85</v>
      </c>
      <c r="E27" s="12" t="s">
        <v>8</v>
      </c>
      <c r="F27" s="35">
        <v>860000</v>
      </c>
      <c r="G27" s="12" t="s">
        <v>150</v>
      </c>
      <c r="H27" s="31">
        <v>45444</v>
      </c>
    </row>
    <row r="28" spans="1:8" s="2" customFormat="1" ht="39.6" x14ac:dyDescent="0.25">
      <c r="A28" s="23" t="s">
        <v>165</v>
      </c>
      <c r="B28" s="41" t="s">
        <v>109</v>
      </c>
      <c r="C28" s="11" t="s">
        <v>6</v>
      </c>
      <c r="D28" s="11" t="s">
        <v>18</v>
      </c>
      <c r="E28" s="11" t="s">
        <v>8</v>
      </c>
      <c r="F28" s="42">
        <f>500000/1.21</f>
        <v>413223.14049586776</v>
      </c>
      <c r="G28" s="11" t="s">
        <v>19</v>
      </c>
      <c r="H28" s="25">
        <v>45444</v>
      </c>
    </row>
    <row r="29" spans="1:8" s="2" customFormat="1" ht="39.6" x14ac:dyDescent="0.25">
      <c r="A29" s="23" t="s">
        <v>165</v>
      </c>
      <c r="B29" s="26" t="s">
        <v>110</v>
      </c>
      <c r="C29" s="11" t="s">
        <v>6</v>
      </c>
      <c r="D29" s="8" t="s">
        <v>103</v>
      </c>
      <c r="E29" s="11" t="s">
        <v>8</v>
      </c>
      <c r="F29" s="24">
        <v>829733.28</v>
      </c>
      <c r="G29" s="8" t="s">
        <v>140</v>
      </c>
      <c r="H29" s="25">
        <v>45444</v>
      </c>
    </row>
    <row r="30" spans="1:8" ht="30.6" customHeight="1" x14ac:dyDescent="0.25">
      <c r="A30" s="23" t="s">
        <v>165</v>
      </c>
      <c r="B30" s="26" t="s">
        <v>162</v>
      </c>
      <c r="C30" s="11" t="s">
        <v>11</v>
      </c>
      <c r="D30" s="8" t="s">
        <v>104</v>
      </c>
      <c r="E30" s="11" t="s">
        <v>8</v>
      </c>
      <c r="F30" s="24">
        <v>25200000</v>
      </c>
      <c r="G30" s="8" t="s">
        <v>140</v>
      </c>
      <c r="H30" s="25">
        <v>45444</v>
      </c>
    </row>
    <row r="31" spans="1:8" s="2" customFormat="1" ht="39.6" x14ac:dyDescent="0.25">
      <c r="A31" s="23" t="s">
        <v>165</v>
      </c>
      <c r="B31" s="41" t="s">
        <v>163</v>
      </c>
      <c r="C31" s="11" t="s">
        <v>92</v>
      </c>
      <c r="D31" s="11" t="s">
        <v>79</v>
      </c>
      <c r="E31" s="11" t="s">
        <v>8</v>
      </c>
      <c r="F31" s="42">
        <v>594000</v>
      </c>
      <c r="G31" s="11" t="s">
        <v>140</v>
      </c>
      <c r="H31" s="25">
        <v>45444</v>
      </c>
    </row>
    <row r="32" spans="1:8" s="2" customFormat="1" ht="30.6" customHeight="1" x14ac:dyDescent="0.25">
      <c r="A32" s="23" t="s">
        <v>165</v>
      </c>
      <c r="B32" s="37" t="s">
        <v>38</v>
      </c>
      <c r="C32" s="28" t="s">
        <v>27</v>
      </c>
      <c r="D32" s="28" t="s">
        <v>39</v>
      </c>
      <c r="E32" s="28" t="s">
        <v>8</v>
      </c>
      <c r="F32" s="29">
        <v>186000</v>
      </c>
      <c r="G32" s="28" t="s">
        <v>40</v>
      </c>
      <c r="H32" s="31">
        <v>45444</v>
      </c>
    </row>
    <row r="33" spans="1:8" s="2" customFormat="1" ht="30.6" customHeight="1" x14ac:dyDescent="0.25">
      <c r="A33" s="23" t="s">
        <v>165</v>
      </c>
      <c r="B33" s="27" t="s">
        <v>59</v>
      </c>
      <c r="C33" s="28" t="s">
        <v>27</v>
      </c>
      <c r="D33" s="28" t="s">
        <v>53</v>
      </c>
      <c r="E33" s="28" t="s">
        <v>142</v>
      </c>
      <c r="F33" s="29">
        <v>130847</v>
      </c>
      <c r="G33" s="30" t="s">
        <v>40</v>
      </c>
      <c r="H33" s="31">
        <v>45444</v>
      </c>
    </row>
    <row r="34" spans="1:8" s="2" customFormat="1" ht="30.6" customHeight="1" x14ac:dyDescent="0.25">
      <c r="A34" s="23" t="s">
        <v>165</v>
      </c>
      <c r="B34" s="26" t="s">
        <v>107</v>
      </c>
      <c r="C34" s="11" t="s">
        <v>11</v>
      </c>
      <c r="D34" s="8" t="s">
        <v>14</v>
      </c>
      <c r="E34" s="11" t="s">
        <v>8</v>
      </c>
      <c r="F34" s="24">
        <v>334881</v>
      </c>
      <c r="G34" s="8" t="s">
        <v>15</v>
      </c>
      <c r="H34" s="25">
        <v>45444</v>
      </c>
    </row>
    <row r="35" spans="1:8" s="2" customFormat="1" ht="30.6" customHeight="1" x14ac:dyDescent="0.25">
      <c r="A35" s="23" t="s">
        <v>165</v>
      </c>
      <c r="B35" s="26" t="s">
        <v>115</v>
      </c>
      <c r="C35" s="11" t="s">
        <v>11</v>
      </c>
      <c r="D35" s="8" t="s">
        <v>14</v>
      </c>
      <c r="E35" s="11" t="s">
        <v>8</v>
      </c>
      <c r="F35" s="24">
        <v>300000</v>
      </c>
      <c r="G35" s="8" t="s">
        <v>15</v>
      </c>
      <c r="H35" s="25">
        <v>45444</v>
      </c>
    </row>
    <row r="36" spans="1:8" s="2" customFormat="1" ht="30.6" customHeight="1" x14ac:dyDescent="0.25">
      <c r="A36" s="23" t="s">
        <v>165</v>
      </c>
      <c r="B36" s="26" t="s">
        <v>108</v>
      </c>
      <c r="C36" s="11" t="s">
        <v>27</v>
      </c>
      <c r="D36" s="8" t="s">
        <v>16</v>
      </c>
      <c r="E36" s="11" t="s">
        <v>8</v>
      </c>
      <c r="F36" s="24">
        <v>432046.48</v>
      </c>
      <c r="G36" s="8" t="s">
        <v>17</v>
      </c>
      <c r="H36" s="25">
        <v>45444</v>
      </c>
    </row>
    <row r="37" spans="1:8" s="2" customFormat="1" ht="30.6" customHeight="1" x14ac:dyDescent="0.25">
      <c r="A37" s="23" t="s">
        <v>165</v>
      </c>
      <c r="B37" s="37" t="s">
        <v>26</v>
      </c>
      <c r="C37" s="13" t="s">
        <v>27</v>
      </c>
      <c r="D37" s="13" t="s">
        <v>28</v>
      </c>
      <c r="E37" s="13" t="s">
        <v>29</v>
      </c>
      <c r="F37" s="43">
        <v>243000</v>
      </c>
      <c r="G37" s="28" t="s">
        <v>30</v>
      </c>
      <c r="H37" s="31">
        <v>45444</v>
      </c>
    </row>
    <row r="38" spans="1:8" s="2" customFormat="1" ht="30.6" customHeight="1" x14ac:dyDescent="0.25">
      <c r="A38" s="23" t="s">
        <v>165</v>
      </c>
      <c r="B38" s="37" t="s">
        <v>31</v>
      </c>
      <c r="C38" s="28" t="s">
        <v>27</v>
      </c>
      <c r="D38" s="28" t="s">
        <v>32</v>
      </c>
      <c r="E38" s="28" t="s">
        <v>8</v>
      </c>
      <c r="F38" s="29">
        <v>420000</v>
      </c>
      <c r="G38" s="28" t="s">
        <v>30</v>
      </c>
      <c r="H38" s="31">
        <v>45444</v>
      </c>
    </row>
    <row r="39" spans="1:8" s="2" customFormat="1" ht="30.6" customHeight="1" x14ac:dyDescent="0.25">
      <c r="A39" s="23" t="s">
        <v>165</v>
      </c>
      <c r="B39" s="37" t="s">
        <v>37</v>
      </c>
      <c r="C39" s="28" t="s">
        <v>27</v>
      </c>
      <c r="D39" s="28" t="s">
        <v>32</v>
      </c>
      <c r="E39" s="28" t="s">
        <v>8</v>
      </c>
      <c r="F39" s="29">
        <v>310000</v>
      </c>
      <c r="G39" s="28" t="s">
        <v>30</v>
      </c>
      <c r="H39" s="31">
        <v>45444</v>
      </c>
    </row>
    <row r="40" spans="1:8" s="2" customFormat="1" ht="30.6" customHeight="1" x14ac:dyDescent="0.25">
      <c r="A40" s="23" t="s">
        <v>165</v>
      </c>
      <c r="B40" s="37" t="s">
        <v>41</v>
      </c>
      <c r="C40" s="13" t="s">
        <v>27</v>
      </c>
      <c r="D40" s="13" t="s">
        <v>28</v>
      </c>
      <c r="E40" s="13" t="s">
        <v>8</v>
      </c>
      <c r="F40" s="43">
        <v>625000</v>
      </c>
      <c r="G40" s="28" t="s">
        <v>30</v>
      </c>
      <c r="H40" s="31">
        <v>45444</v>
      </c>
    </row>
    <row r="41" spans="1:8" s="2" customFormat="1" ht="30.6" customHeight="1" x14ac:dyDescent="0.25">
      <c r="A41" s="23" t="s">
        <v>165</v>
      </c>
      <c r="B41" s="37" t="s">
        <v>94</v>
      </c>
      <c r="C41" s="28" t="s">
        <v>6</v>
      </c>
      <c r="D41" s="13" t="s">
        <v>79</v>
      </c>
      <c r="E41" s="28" t="s">
        <v>95</v>
      </c>
      <c r="F41" s="29">
        <v>21700</v>
      </c>
      <c r="G41" s="28" t="s">
        <v>150</v>
      </c>
      <c r="H41" s="40">
        <v>45474</v>
      </c>
    </row>
    <row r="42" spans="1:8" s="2" customFormat="1" ht="39.6" x14ac:dyDescent="0.25">
      <c r="A42" s="23" t="s">
        <v>165</v>
      </c>
      <c r="B42" s="33" t="s">
        <v>148</v>
      </c>
      <c r="C42" s="12" t="s">
        <v>6</v>
      </c>
      <c r="D42" s="12" t="s">
        <v>86</v>
      </c>
      <c r="E42" s="12" t="s">
        <v>8</v>
      </c>
      <c r="F42" s="35">
        <v>850000</v>
      </c>
      <c r="G42" s="12" t="s">
        <v>140</v>
      </c>
      <c r="H42" s="31">
        <v>45474</v>
      </c>
    </row>
    <row r="43" spans="1:8" s="2" customFormat="1" ht="39.6" x14ac:dyDescent="0.25">
      <c r="A43" s="23" t="s">
        <v>165</v>
      </c>
      <c r="B43" s="32" t="s">
        <v>145</v>
      </c>
      <c r="C43" s="11" t="s">
        <v>6</v>
      </c>
      <c r="D43" s="8" t="s">
        <v>73</v>
      </c>
      <c r="E43" s="11" t="s">
        <v>8</v>
      </c>
      <c r="F43" s="24">
        <v>2429045.75</v>
      </c>
      <c r="G43" s="8" t="s">
        <v>158</v>
      </c>
      <c r="H43" s="25">
        <v>45474</v>
      </c>
    </row>
    <row r="44" spans="1:8" s="2" customFormat="1" ht="30.6" customHeight="1" x14ac:dyDescent="0.25">
      <c r="A44" s="23" t="s">
        <v>165</v>
      </c>
      <c r="B44" s="27" t="s">
        <v>60</v>
      </c>
      <c r="C44" s="28" t="s">
        <v>27</v>
      </c>
      <c r="D44" s="28" t="s">
        <v>53</v>
      </c>
      <c r="E44" s="28" t="s">
        <v>142</v>
      </c>
      <c r="F44" s="29">
        <v>126377</v>
      </c>
      <c r="G44" s="30" t="s">
        <v>40</v>
      </c>
      <c r="H44" s="31">
        <v>45474</v>
      </c>
    </row>
    <row r="45" spans="1:8" s="2" customFormat="1" ht="30.6" customHeight="1" x14ac:dyDescent="0.25">
      <c r="A45" s="23" t="s">
        <v>165</v>
      </c>
      <c r="B45" s="27" t="s">
        <v>61</v>
      </c>
      <c r="C45" s="28" t="s">
        <v>27</v>
      </c>
      <c r="D45" s="28" t="s">
        <v>53</v>
      </c>
      <c r="E45" s="28" t="s">
        <v>142</v>
      </c>
      <c r="F45" s="29">
        <v>161539</v>
      </c>
      <c r="G45" s="30" t="s">
        <v>40</v>
      </c>
      <c r="H45" s="31">
        <v>45474</v>
      </c>
    </row>
    <row r="46" spans="1:8" s="2" customFormat="1" ht="30.6" customHeight="1" x14ac:dyDescent="0.25">
      <c r="A46" s="23" t="s">
        <v>165</v>
      </c>
      <c r="B46" s="26" t="s">
        <v>113</v>
      </c>
      <c r="C46" s="11" t="s">
        <v>11</v>
      </c>
      <c r="D46" s="8" t="s">
        <v>12</v>
      </c>
      <c r="E46" s="11" t="s">
        <v>8</v>
      </c>
      <c r="F46" s="24">
        <f>600000/1.21</f>
        <v>495867.76859504136</v>
      </c>
      <c r="G46" s="8" t="s">
        <v>15</v>
      </c>
      <c r="H46" s="25">
        <v>45474</v>
      </c>
    </row>
    <row r="47" spans="1:8" s="2" customFormat="1" ht="30.6" customHeight="1" x14ac:dyDescent="0.25">
      <c r="A47" s="23" t="s">
        <v>165</v>
      </c>
      <c r="B47" s="26" t="s">
        <v>114</v>
      </c>
      <c r="C47" s="11" t="s">
        <v>11</v>
      </c>
      <c r="D47" s="8" t="s">
        <v>14</v>
      </c>
      <c r="E47" s="11" t="s">
        <v>8</v>
      </c>
      <c r="F47" s="24">
        <f>500000/1.21</f>
        <v>413223.14049586776</v>
      </c>
      <c r="G47" s="8" t="s">
        <v>17</v>
      </c>
      <c r="H47" s="25">
        <v>45474</v>
      </c>
    </row>
    <row r="48" spans="1:8" s="2" customFormat="1" ht="30.6" customHeight="1" x14ac:dyDescent="0.25">
      <c r="A48" s="23" t="s">
        <v>165</v>
      </c>
      <c r="B48" s="26" t="s">
        <v>112</v>
      </c>
      <c r="C48" s="11" t="s">
        <v>11</v>
      </c>
      <c r="D48" s="8" t="s">
        <v>14</v>
      </c>
      <c r="E48" s="11" t="s">
        <v>8</v>
      </c>
      <c r="F48" s="24">
        <v>400000</v>
      </c>
      <c r="G48" s="8" t="s">
        <v>21</v>
      </c>
      <c r="H48" s="25">
        <v>45474</v>
      </c>
    </row>
    <row r="49" spans="1:8" s="2" customFormat="1" ht="30.6" customHeight="1" x14ac:dyDescent="0.25">
      <c r="A49" s="23" t="s">
        <v>165</v>
      </c>
      <c r="B49" s="26" t="s">
        <v>111</v>
      </c>
      <c r="C49" s="11" t="s">
        <v>11</v>
      </c>
      <c r="D49" s="8" t="s">
        <v>12</v>
      </c>
      <c r="E49" s="11" t="s">
        <v>8</v>
      </c>
      <c r="F49" s="24">
        <f>1799441.08/1.21</f>
        <v>1487141.3884297521</v>
      </c>
      <c r="G49" s="8" t="s">
        <v>20</v>
      </c>
      <c r="H49" s="25">
        <v>45474</v>
      </c>
    </row>
    <row r="50" spans="1:8" s="2" customFormat="1" ht="30.6" customHeight="1" x14ac:dyDescent="0.25">
      <c r="A50" s="23" t="s">
        <v>165</v>
      </c>
      <c r="B50" s="37" t="s">
        <v>166</v>
      </c>
      <c r="C50" s="38" t="s">
        <v>6</v>
      </c>
      <c r="D50" s="28" t="s">
        <v>167</v>
      </c>
      <c r="E50" s="28" t="s">
        <v>29</v>
      </c>
      <c r="F50" s="39">
        <v>4355000</v>
      </c>
      <c r="G50" s="28" t="s">
        <v>140</v>
      </c>
      <c r="H50" s="31">
        <v>45474</v>
      </c>
    </row>
    <row r="51" spans="1:8" s="2" customFormat="1" ht="39.6" x14ac:dyDescent="0.25">
      <c r="A51" s="23" t="s">
        <v>165</v>
      </c>
      <c r="B51" s="27" t="s">
        <v>128</v>
      </c>
      <c r="C51" s="28" t="s">
        <v>176</v>
      </c>
      <c r="D51" s="28" t="s">
        <v>129</v>
      </c>
      <c r="E51" s="28" t="s">
        <v>8</v>
      </c>
      <c r="F51" s="29">
        <v>308000</v>
      </c>
      <c r="G51" s="8" t="s">
        <v>143</v>
      </c>
      <c r="H51" s="31">
        <v>45505</v>
      </c>
    </row>
    <row r="52" spans="1:8" s="2" customFormat="1" ht="30.6" customHeight="1" x14ac:dyDescent="0.25">
      <c r="A52" s="23" t="s">
        <v>165</v>
      </c>
      <c r="B52" s="27" t="s">
        <v>62</v>
      </c>
      <c r="C52" s="28" t="s">
        <v>176</v>
      </c>
      <c r="D52" s="28" t="s">
        <v>53</v>
      </c>
      <c r="E52" s="28" t="s">
        <v>142</v>
      </c>
      <c r="F52" s="29">
        <v>187596</v>
      </c>
      <c r="G52" s="30" t="s">
        <v>40</v>
      </c>
      <c r="H52" s="31">
        <v>45505</v>
      </c>
    </row>
    <row r="53" spans="1:8" s="2" customFormat="1" ht="30.6" customHeight="1" x14ac:dyDescent="0.25">
      <c r="A53" s="23" t="s">
        <v>165</v>
      </c>
      <c r="B53" s="27" t="s">
        <v>64</v>
      </c>
      <c r="C53" s="28" t="s">
        <v>176</v>
      </c>
      <c r="D53" s="28" t="s">
        <v>65</v>
      </c>
      <c r="E53" s="28" t="s">
        <v>35</v>
      </c>
      <c r="F53" s="29">
        <v>134429</v>
      </c>
      <c r="G53" s="30" t="s">
        <v>40</v>
      </c>
      <c r="H53" s="31">
        <v>45505</v>
      </c>
    </row>
    <row r="54" spans="1:8" s="2" customFormat="1" ht="30.6" customHeight="1" x14ac:dyDescent="0.25">
      <c r="A54" s="23" t="s">
        <v>165</v>
      </c>
      <c r="B54" s="37" t="s">
        <v>42</v>
      </c>
      <c r="C54" s="28" t="s">
        <v>176</v>
      </c>
      <c r="D54" s="13" t="s">
        <v>32</v>
      </c>
      <c r="E54" s="13" t="s">
        <v>29</v>
      </c>
      <c r="F54" s="43">
        <v>464000</v>
      </c>
      <c r="G54" s="28" t="s">
        <v>30</v>
      </c>
      <c r="H54" s="31">
        <v>45505</v>
      </c>
    </row>
    <row r="55" spans="1:8" s="2" customFormat="1" ht="30.6" customHeight="1" x14ac:dyDescent="0.25">
      <c r="A55" s="23" t="s">
        <v>165</v>
      </c>
      <c r="B55" s="37" t="s">
        <v>43</v>
      </c>
      <c r="C55" s="28" t="s">
        <v>176</v>
      </c>
      <c r="D55" s="28" t="s">
        <v>32</v>
      </c>
      <c r="E55" s="28" t="s">
        <v>44</v>
      </c>
      <c r="F55" s="29">
        <v>152000</v>
      </c>
      <c r="G55" s="28" t="s">
        <v>40</v>
      </c>
      <c r="H55" s="31">
        <v>45506</v>
      </c>
    </row>
    <row r="56" spans="1:8" s="2" customFormat="1" ht="39.6" x14ac:dyDescent="0.25">
      <c r="A56" s="23" t="s">
        <v>165</v>
      </c>
      <c r="B56" s="37" t="s">
        <v>164</v>
      </c>
      <c r="C56" s="28" t="s">
        <v>176</v>
      </c>
      <c r="D56" s="13" t="s">
        <v>69</v>
      </c>
      <c r="E56" s="13" t="s">
        <v>8</v>
      </c>
      <c r="F56" s="43">
        <v>235000</v>
      </c>
      <c r="G56" s="28" t="s">
        <v>40</v>
      </c>
      <c r="H56" s="31">
        <v>45507</v>
      </c>
    </row>
    <row r="57" spans="1:8" s="2" customFormat="1" ht="30.6" customHeight="1" x14ac:dyDescent="0.25">
      <c r="A57" s="23" t="s">
        <v>165</v>
      </c>
      <c r="B57" s="37" t="s">
        <v>152</v>
      </c>
      <c r="C57" s="28" t="s">
        <v>176</v>
      </c>
      <c r="D57" s="13" t="s">
        <v>45</v>
      </c>
      <c r="E57" s="13" t="s">
        <v>8</v>
      </c>
      <c r="F57" s="43">
        <v>220000</v>
      </c>
      <c r="G57" s="28" t="s">
        <v>40</v>
      </c>
      <c r="H57" s="31">
        <v>45508</v>
      </c>
    </row>
    <row r="58" spans="1:8" s="7" customFormat="1" ht="30.6" customHeight="1" x14ac:dyDescent="0.3">
      <c r="A58" s="23" t="s">
        <v>165</v>
      </c>
      <c r="B58" s="26" t="s">
        <v>116</v>
      </c>
      <c r="C58" s="11" t="s">
        <v>11</v>
      </c>
      <c r="D58" s="8" t="s">
        <v>12</v>
      </c>
      <c r="E58" s="11" t="s">
        <v>8</v>
      </c>
      <c r="F58" s="24">
        <f>840000*1.19</f>
        <v>999600</v>
      </c>
      <c r="G58" s="8" t="s">
        <v>22</v>
      </c>
      <c r="H58" s="25">
        <v>45536</v>
      </c>
    </row>
    <row r="59" spans="1:8" s="2" customFormat="1" ht="30.6" customHeight="1" x14ac:dyDescent="0.25">
      <c r="A59" s="23" t="s">
        <v>165</v>
      </c>
      <c r="B59" s="26" t="s">
        <v>118</v>
      </c>
      <c r="C59" s="11" t="s">
        <v>11</v>
      </c>
      <c r="D59" s="8" t="s">
        <v>14</v>
      </c>
      <c r="E59" s="11" t="s">
        <v>8</v>
      </c>
      <c r="F59" s="24">
        <f>1250000/1.21</f>
        <v>1033057.8512396695</v>
      </c>
      <c r="G59" s="8" t="s">
        <v>22</v>
      </c>
      <c r="H59" s="25">
        <v>45536</v>
      </c>
    </row>
    <row r="60" spans="1:8" s="2" customFormat="1" ht="30.6" customHeight="1" x14ac:dyDescent="0.25">
      <c r="A60" s="23" t="s">
        <v>165</v>
      </c>
      <c r="B60" s="32" t="s">
        <v>76</v>
      </c>
      <c r="C60" s="11" t="s">
        <v>77</v>
      </c>
      <c r="D60" s="8" t="s">
        <v>78</v>
      </c>
      <c r="E60" s="11" t="s">
        <v>137</v>
      </c>
      <c r="F60" s="24">
        <v>412000</v>
      </c>
      <c r="G60" s="8" t="s">
        <v>150</v>
      </c>
      <c r="H60" s="25">
        <v>45536</v>
      </c>
    </row>
    <row r="61" spans="1:8" s="2" customFormat="1" ht="30.6" customHeight="1" x14ac:dyDescent="0.25">
      <c r="A61" s="23" t="s">
        <v>165</v>
      </c>
      <c r="B61" s="33" t="s">
        <v>149</v>
      </c>
      <c r="C61" s="12" t="s">
        <v>6</v>
      </c>
      <c r="D61" s="12" t="s">
        <v>79</v>
      </c>
      <c r="E61" s="12" t="s">
        <v>8</v>
      </c>
      <c r="F61" s="35">
        <v>960000</v>
      </c>
      <c r="G61" s="12" t="s">
        <v>150</v>
      </c>
      <c r="H61" s="31">
        <v>45536</v>
      </c>
    </row>
    <row r="62" spans="1:8" s="2" customFormat="1" ht="30.6" customHeight="1" x14ac:dyDescent="0.25">
      <c r="A62" s="23" t="s">
        <v>165</v>
      </c>
      <c r="B62" s="33" t="s">
        <v>98</v>
      </c>
      <c r="C62" s="11" t="s">
        <v>6</v>
      </c>
      <c r="D62" s="8" t="s">
        <v>99</v>
      </c>
      <c r="E62" s="11" t="s">
        <v>8</v>
      </c>
      <c r="F62" s="42">
        <v>115000</v>
      </c>
      <c r="G62" s="11" t="s">
        <v>140</v>
      </c>
      <c r="H62" s="25">
        <v>45536</v>
      </c>
    </row>
    <row r="63" spans="1:8" s="2" customFormat="1" ht="30.6" customHeight="1" x14ac:dyDescent="0.25">
      <c r="A63" s="23" t="s">
        <v>165</v>
      </c>
      <c r="B63" s="37" t="s">
        <v>46</v>
      </c>
      <c r="C63" s="28" t="s">
        <v>176</v>
      </c>
      <c r="D63" s="28" t="s">
        <v>28</v>
      </c>
      <c r="E63" s="28" t="s">
        <v>47</v>
      </c>
      <c r="F63" s="29">
        <v>72000</v>
      </c>
      <c r="G63" s="28" t="s">
        <v>36</v>
      </c>
      <c r="H63" s="31">
        <v>45536</v>
      </c>
    </row>
    <row r="64" spans="1:8" s="3" customFormat="1" ht="30.6" customHeight="1" x14ac:dyDescent="0.3">
      <c r="A64" s="23" t="s">
        <v>165</v>
      </c>
      <c r="B64" s="27" t="s">
        <v>63</v>
      </c>
      <c r="C64" s="28" t="s">
        <v>176</v>
      </c>
      <c r="D64" s="28" t="s">
        <v>53</v>
      </c>
      <c r="E64" s="28" t="s">
        <v>142</v>
      </c>
      <c r="F64" s="29">
        <v>35435</v>
      </c>
      <c r="G64" s="30" t="s">
        <v>36</v>
      </c>
      <c r="H64" s="31">
        <v>45536</v>
      </c>
    </row>
    <row r="65" spans="1:8" s="3" customFormat="1" ht="30.6" customHeight="1" x14ac:dyDescent="0.3">
      <c r="A65" s="23" t="s">
        <v>165</v>
      </c>
      <c r="B65" s="27" t="s">
        <v>66</v>
      </c>
      <c r="C65" s="28" t="s">
        <v>176</v>
      </c>
      <c r="D65" s="28" t="s">
        <v>53</v>
      </c>
      <c r="E65" s="28" t="s">
        <v>142</v>
      </c>
      <c r="F65" s="29">
        <v>97074</v>
      </c>
      <c r="G65" s="30" t="s">
        <v>40</v>
      </c>
      <c r="H65" s="31">
        <v>45536</v>
      </c>
    </row>
    <row r="66" spans="1:8" s="3" customFormat="1" ht="30.6" customHeight="1" x14ac:dyDescent="0.3">
      <c r="A66" s="23" t="s">
        <v>165</v>
      </c>
      <c r="B66" s="27" t="s">
        <v>67</v>
      </c>
      <c r="C66" s="28" t="s">
        <v>176</v>
      </c>
      <c r="D66" s="28" t="s">
        <v>53</v>
      </c>
      <c r="E66" s="28" t="s">
        <v>35</v>
      </c>
      <c r="F66" s="29">
        <v>112584</v>
      </c>
      <c r="G66" s="30" t="s">
        <v>40</v>
      </c>
      <c r="H66" s="31">
        <v>45536</v>
      </c>
    </row>
    <row r="67" spans="1:8" s="6" customFormat="1" ht="30.6" customHeight="1" x14ac:dyDescent="0.3">
      <c r="A67" s="23" t="s">
        <v>165</v>
      </c>
      <c r="B67" s="26" t="s">
        <v>119</v>
      </c>
      <c r="C67" s="11" t="s">
        <v>11</v>
      </c>
      <c r="D67" s="8" t="s">
        <v>12</v>
      </c>
      <c r="E67" s="11" t="s">
        <v>8</v>
      </c>
      <c r="F67" s="24">
        <f>710000/1.21</f>
        <v>586776.8595041323</v>
      </c>
      <c r="G67" s="8" t="s">
        <v>15</v>
      </c>
      <c r="H67" s="25">
        <v>45536</v>
      </c>
    </row>
    <row r="68" spans="1:8" s="3" customFormat="1" ht="30.6" customHeight="1" x14ac:dyDescent="0.3">
      <c r="A68" s="23" t="s">
        <v>165</v>
      </c>
      <c r="B68" s="26" t="s">
        <v>120</v>
      </c>
      <c r="C68" s="11" t="s">
        <v>11</v>
      </c>
      <c r="D68" s="8" t="s">
        <v>12</v>
      </c>
      <c r="E68" s="11" t="s">
        <v>8</v>
      </c>
      <c r="F68" s="24">
        <v>150000</v>
      </c>
      <c r="G68" s="8" t="s">
        <v>15</v>
      </c>
      <c r="H68" s="25">
        <v>45536</v>
      </c>
    </row>
    <row r="69" spans="1:8" s="3" customFormat="1" ht="30.6" customHeight="1" x14ac:dyDescent="0.3">
      <c r="A69" s="23" t="s">
        <v>165</v>
      </c>
      <c r="B69" s="26" t="s">
        <v>117</v>
      </c>
      <c r="C69" s="11" t="s">
        <v>11</v>
      </c>
      <c r="D69" s="8" t="s">
        <v>12</v>
      </c>
      <c r="E69" s="11" t="s">
        <v>8</v>
      </c>
      <c r="F69" s="24">
        <f>600000/1.21</f>
        <v>495867.76859504136</v>
      </c>
      <c r="G69" s="8" t="s">
        <v>21</v>
      </c>
      <c r="H69" s="25">
        <v>45536</v>
      </c>
    </row>
    <row r="70" spans="1:8" s="3" customFormat="1" ht="30.6" customHeight="1" x14ac:dyDescent="0.3">
      <c r="A70" s="23" t="s">
        <v>165</v>
      </c>
      <c r="B70" s="33" t="s">
        <v>174</v>
      </c>
      <c r="C70" s="11" t="s">
        <v>6</v>
      </c>
      <c r="D70" s="8" t="s">
        <v>89</v>
      </c>
      <c r="E70" s="11" t="s">
        <v>8</v>
      </c>
      <c r="F70" s="24">
        <v>579079.6</v>
      </c>
      <c r="G70" s="28" t="s">
        <v>140</v>
      </c>
      <c r="H70" s="36">
        <v>45536</v>
      </c>
    </row>
    <row r="71" spans="1:8" ht="30.6" customHeight="1" x14ac:dyDescent="0.25">
      <c r="A71" s="23" t="s">
        <v>165</v>
      </c>
      <c r="B71" s="26" t="s">
        <v>121</v>
      </c>
      <c r="C71" s="11" t="s">
        <v>11</v>
      </c>
      <c r="D71" s="8" t="s">
        <v>12</v>
      </c>
      <c r="E71" s="11" t="s">
        <v>8</v>
      </c>
      <c r="F71" s="24">
        <f>2000000/1.21</f>
        <v>1652892.561983471</v>
      </c>
      <c r="G71" s="8" t="s">
        <v>23</v>
      </c>
      <c r="H71" s="25">
        <v>45566</v>
      </c>
    </row>
    <row r="72" spans="1:8" s="3" customFormat="1" ht="30.6" customHeight="1" x14ac:dyDescent="0.3">
      <c r="A72" s="23" t="s">
        <v>165</v>
      </c>
      <c r="B72" s="10" t="s">
        <v>134</v>
      </c>
      <c r="C72" s="8" t="s">
        <v>6</v>
      </c>
      <c r="D72" s="8" t="s">
        <v>135</v>
      </c>
      <c r="E72" s="8" t="s">
        <v>8</v>
      </c>
      <c r="F72" s="24">
        <v>250000</v>
      </c>
      <c r="G72" s="45" t="s">
        <v>144</v>
      </c>
      <c r="H72" s="36">
        <v>45566</v>
      </c>
    </row>
    <row r="73" spans="1:8" s="3" customFormat="1" ht="39.6" x14ac:dyDescent="0.3">
      <c r="A73" s="23" t="s">
        <v>165</v>
      </c>
      <c r="B73" s="27" t="s">
        <v>126</v>
      </c>
      <c r="C73" s="28" t="s">
        <v>6</v>
      </c>
      <c r="D73" s="28" t="s">
        <v>127</v>
      </c>
      <c r="E73" s="28" t="s">
        <v>8</v>
      </c>
      <c r="F73" s="29">
        <v>600000</v>
      </c>
      <c r="G73" s="8" t="s">
        <v>143</v>
      </c>
      <c r="H73" s="31">
        <v>45566</v>
      </c>
    </row>
    <row r="74" spans="1:8" s="2" customFormat="1" ht="39.6" x14ac:dyDescent="0.25">
      <c r="A74" s="23" t="s">
        <v>165</v>
      </c>
      <c r="B74" s="41" t="s">
        <v>130</v>
      </c>
      <c r="C74" s="11" t="s">
        <v>77</v>
      </c>
      <c r="D74" s="11" t="s">
        <v>131</v>
      </c>
      <c r="E74" s="11" t="s">
        <v>8</v>
      </c>
      <c r="F74" s="42">
        <v>2450650</v>
      </c>
      <c r="G74" s="11" t="s">
        <v>143</v>
      </c>
      <c r="H74" s="25">
        <v>45566</v>
      </c>
    </row>
    <row r="75" spans="1:8" s="2" customFormat="1" ht="30.6" customHeight="1" x14ac:dyDescent="0.25">
      <c r="A75" s="23" t="s">
        <v>165</v>
      </c>
      <c r="B75" s="26" t="s">
        <v>102</v>
      </c>
      <c r="C75" s="11" t="s">
        <v>6</v>
      </c>
      <c r="D75" s="8" t="s">
        <v>24</v>
      </c>
      <c r="E75" s="11" t="s">
        <v>8</v>
      </c>
      <c r="F75" s="24">
        <v>1200000</v>
      </c>
      <c r="G75" s="11" t="s">
        <v>140</v>
      </c>
      <c r="H75" s="25">
        <v>45566</v>
      </c>
    </row>
    <row r="76" spans="1:8" s="2" customFormat="1" ht="30.6" customHeight="1" x14ac:dyDescent="0.25">
      <c r="A76" s="23" t="s">
        <v>165</v>
      </c>
      <c r="B76" s="9" t="s">
        <v>72</v>
      </c>
      <c r="C76" s="11" t="s">
        <v>6</v>
      </c>
      <c r="D76" s="13" t="s">
        <v>73</v>
      </c>
      <c r="E76" s="11" t="s">
        <v>8</v>
      </c>
      <c r="F76" s="35">
        <v>15087187.02</v>
      </c>
      <c r="G76" s="8" t="s">
        <v>140</v>
      </c>
      <c r="H76" s="25">
        <v>45566</v>
      </c>
    </row>
    <row r="77" spans="1:8" s="2" customFormat="1" ht="30.6" customHeight="1" x14ac:dyDescent="0.25">
      <c r="A77" s="23" t="s">
        <v>165</v>
      </c>
      <c r="B77" s="37" t="s">
        <v>48</v>
      </c>
      <c r="C77" s="28" t="s">
        <v>176</v>
      </c>
      <c r="D77" s="28" t="s">
        <v>32</v>
      </c>
      <c r="E77" s="28" t="s">
        <v>29</v>
      </c>
      <c r="F77" s="29">
        <v>180000</v>
      </c>
      <c r="G77" s="28" t="s">
        <v>36</v>
      </c>
      <c r="H77" s="31">
        <v>45566</v>
      </c>
    </row>
    <row r="78" spans="1:8" s="2" customFormat="1" ht="30.6" customHeight="1" x14ac:dyDescent="0.25">
      <c r="A78" s="23" t="s">
        <v>165</v>
      </c>
      <c r="B78" s="26" t="s">
        <v>122</v>
      </c>
      <c r="C78" s="11" t="s">
        <v>11</v>
      </c>
      <c r="D78" s="8" t="s">
        <v>12</v>
      </c>
      <c r="E78" s="11" t="s">
        <v>8</v>
      </c>
      <c r="F78" s="24">
        <f>2600000/1.21</f>
        <v>2148760.3305785125</v>
      </c>
      <c r="G78" s="8" t="s">
        <v>22</v>
      </c>
      <c r="H78" s="25">
        <v>45597</v>
      </c>
    </row>
    <row r="79" spans="1:8" s="2" customFormat="1" ht="39.6" x14ac:dyDescent="0.25">
      <c r="A79" s="23" t="s">
        <v>165</v>
      </c>
      <c r="B79" s="37" t="s">
        <v>136</v>
      </c>
      <c r="C79" s="28" t="s">
        <v>176</v>
      </c>
      <c r="D79" s="46" t="s">
        <v>83</v>
      </c>
      <c r="E79" s="46" t="s">
        <v>8</v>
      </c>
      <c r="F79" s="47">
        <v>3900000</v>
      </c>
      <c r="G79" s="46" t="s">
        <v>144</v>
      </c>
      <c r="H79" s="48">
        <v>45597</v>
      </c>
    </row>
    <row r="80" spans="1:8" s="2" customFormat="1" ht="30.6" customHeight="1" x14ac:dyDescent="0.25">
      <c r="A80" s="23" t="s">
        <v>165</v>
      </c>
      <c r="B80" s="9" t="s">
        <v>132</v>
      </c>
      <c r="C80" s="11" t="s">
        <v>6</v>
      </c>
      <c r="D80" s="13" t="s">
        <v>133</v>
      </c>
      <c r="E80" s="11" t="s">
        <v>8</v>
      </c>
      <c r="F80" s="35">
        <v>990000</v>
      </c>
      <c r="G80" s="49" t="s">
        <v>143</v>
      </c>
      <c r="H80" s="31">
        <v>45597</v>
      </c>
    </row>
    <row r="81" spans="1:8" s="2" customFormat="1" ht="30.6" customHeight="1" x14ac:dyDescent="0.25">
      <c r="A81" s="23" t="s">
        <v>165</v>
      </c>
      <c r="B81" s="50" t="s">
        <v>100</v>
      </c>
      <c r="C81" s="28" t="s">
        <v>176</v>
      </c>
      <c r="D81" s="51" t="s">
        <v>101</v>
      </c>
      <c r="E81" s="51" t="s">
        <v>8</v>
      </c>
      <c r="F81" s="24">
        <v>300000</v>
      </c>
      <c r="G81" s="51" t="s">
        <v>9</v>
      </c>
      <c r="H81" s="25">
        <v>45597</v>
      </c>
    </row>
    <row r="82" spans="1:8" s="2" customFormat="1" ht="30.6" customHeight="1" x14ac:dyDescent="0.25">
      <c r="A82" s="23" t="s">
        <v>165</v>
      </c>
      <c r="B82" s="37" t="s">
        <v>141</v>
      </c>
      <c r="C82" s="28" t="s">
        <v>6</v>
      </c>
      <c r="D82" s="46" t="s">
        <v>79</v>
      </c>
      <c r="E82" s="46" t="s">
        <v>8</v>
      </c>
      <c r="F82" s="47">
        <v>530000</v>
      </c>
      <c r="G82" s="46" t="s">
        <v>140</v>
      </c>
      <c r="H82" s="48">
        <v>45597</v>
      </c>
    </row>
    <row r="83" spans="1:8" s="2" customFormat="1" ht="30.6" customHeight="1" x14ac:dyDescent="0.25">
      <c r="A83" s="23" t="s">
        <v>165</v>
      </c>
      <c r="B83" s="37" t="s">
        <v>49</v>
      </c>
      <c r="C83" s="28" t="s">
        <v>176</v>
      </c>
      <c r="D83" s="28" t="s">
        <v>175</v>
      </c>
      <c r="E83" s="28" t="s">
        <v>29</v>
      </c>
      <c r="F83" s="39">
        <v>100000</v>
      </c>
      <c r="G83" s="28" t="s">
        <v>36</v>
      </c>
      <c r="H83" s="31">
        <v>45597</v>
      </c>
    </row>
    <row r="84" spans="1:8" s="2" customFormat="1" ht="30.6" customHeight="1" x14ac:dyDescent="0.25">
      <c r="A84" s="23" t="s">
        <v>165</v>
      </c>
      <c r="B84" s="37" t="s">
        <v>68</v>
      </c>
      <c r="C84" s="28" t="s">
        <v>176</v>
      </c>
      <c r="D84" s="28" t="s">
        <v>53</v>
      </c>
      <c r="E84" s="28" t="s">
        <v>142</v>
      </c>
      <c r="F84" s="39">
        <v>106097</v>
      </c>
      <c r="G84" s="28" t="s">
        <v>40</v>
      </c>
      <c r="H84" s="31">
        <v>45627</v>
      </c>
    </row>
    <row r="85" spans="1:8" s="2" customFormat="1" x14ac:dyDescent="0.25">
      <c r="A85" s="52"/>
      <c r="B85" s="53"/>
      <c r="C85" s="53"/>
      <c r="D85" s="52"/>
      <c r="E85" s="53"/>
      <c r="F85" s="54"/>
      <c r="G85" s="52"/>
      <c r="H85" s="55"/>
    </row>
    <row r="86" spans="1:8" s="2" customFormat="1" x14ac:dyDescent="0.25">
      <c r="A86" s="52"/>
      <c r="B86" s="53"/>
      <c r="C86" s="53"/>
      <c r="D86" s="52"/>
      <c r="E86" s="53"/>
      <c r="F86" s="54"/>
      <c r="G86" s="52"/>
      <c r="H86" s="55"/>
    </row>
    <row r="87" spans="1:8" s="2" customFormat="1" x14ac:dyDescent="0.25">
      <c r="A87" s="52"/>
      <c r="B87" s="53"/>
      <c r="C87" s="53"/>
      <c r="D87" s="52"/>
      <c r="E87" s="53"/>
      <c r="F87" s="54"/>
      <c r="G87" s="52"/>
      <c r="H87" s="55"/>
    </row>
    <row r="88" spans="1:8" s="2" customFormat="1" x14ac:dyDescent="0.25">
      <c r="A88" s="52"/>
      <c r="B88" s="53"/>
      <c r="C88" s="53"/>
      <c r="D88" s="52"/>
      <c r="E88" s="53"/>
      <c r="F88" s="54"/>
      <c r="G88" s="52"/>
      <c r="H88" s="55"/>
    </row>
    <row r="89" spans="1:8" s="2" customFormat="1" x14ac:dyDescent="0.25">
      <c r="A89" s="52"/>
      <c r="B89" s="53"/>
      <c r="C89" s="53"/>
      <c r="D89" s="52"/>
      <c r="E89" s="53"/>
      <c r="F89" s="54"/>
      <c r="G89" s="52"/>
      <c r="H89" s="55"/>
    </row>
    <row r="90" spans="1:8" s="2" customFormat="1" x14ac:dyDescent="0.25">
      <c r="A90" s="52"/>
      <c r="B90" s="53"/>
      <c r="C90" s="53"/>
      <c r="D90" s="52"/>
      <c r="E90" s="53"/>
      <c r="F90" s="54"/>
      <c r="G90" s="52"/>
      <c r="H90" s="55"/>
    </row>
    <row r="91" spans="1:8" s="2" customFormat="1" x14ac:dyDescent="0.25">
      <c r="A91" s="52"/>
      <c r="B91" s="53"/>
      <c r="C91" s="53"/>
      <c r="D91" s="52"/>
      <c r="E91" s="53"/>
      <c r="F91" s="54"/>
      <c r="G91" s="52"/>
      <c r="H91" s="55"/>
    </row>
    <row r="92" spans="1:8" s="2" customFormat="1" x14ac:dyDescent="0.25">
      <c r="A92" s="52"/>
      <c r="B92" s="53"/>
      <c r="C92" s="53"/>
      <c r="D92" s="52"/>
      <c r="E92" s="53"/>
      <c r="F92" s="54"/>
      <c r="G92" s="52"/>
      <c r="H92" s="55"/>
    </row>
    <row r="93" spans="1:8" s="2" customFormat="1" x14ac:dyDescent="0.25">
      <c r="A93" s="52"/>
      <c r="B93" s="53"/>
      <c r="C93" s="53"/>
      <c r="D93" s="52"/>
      <c r="E93" s="53"/>
      <c r="F93" s="54"/>
      <c r="G93" s="52"/>
      <c r="H93" s="55"/>
    </row>
    <row r="94" spans="1:8" s="2" customFormat="1" x14ac:dyDescent="0.25">
      <c r="A94" s="52"/>
      <c r="B94" s="53"/>
      <c r="C94" s="53"/>
      <c r="D94" s="52"/>
      <c r="E94" s="53"/>
      <c r="F94" s="54"/>
      <c r="G94" s="52"/>
      <c r="H94" s="55"/>
    </row>
    <row r="95" spans="1:8" s="2" customFormat="1" x14ac:dyDescent="0.25">
      <c r="A95" s="52"/>
      <c r="B95" s="53"/>
      <c r="C95" s="53"/>
      <c r="D95" s="52"/>
      <c r="E95" s="53"/>
      <c r="F95" s="54"/>
      <c r="G95" s="52"/>
      <c r="H95" s="55"/>
    </row>
    <row r="96" spans="1:8" s="2" customFormat="1" x14ac:dyDescent="0.25">
      <c r="A96" s="52"/>
      <c r="B96" s="53"/>
      <c r="C96" s="53"/>
      <c r="D96" s="52"/>
      <c r="E96" s="53"/>
      <c r="F96" s="54"/>
      <c r="G96" s="52"/>
      <c r="H96" s="55"/>
    </row>
    <row r="97" spans="1:8" s="2" customFormat="1" x14ac:dyDescent="0.25">
      <c r="A97" s="52"/>
      <c r="B97" s="53"/>
      <c r="C97" s="53"/>
      <c r="D97" s="52"/>
      <c r="E97" s="53"/>
      <c r="F97" s="54"/>
      <c r="G97" s="52"/>
      <c r="H97" s="55"/>
    </row>
    <row r="98" spans="1:8" s="2" customFormat="1" x14ac:dyDescent="0.25">
      <c r="A98" s="52"/>
      <c r="B98" s="53"/>
      <c r="C98" s="53"/>
      <c r="D98" s="52"/>
      <c r="E98" s="53"/>
      <c r="F98" s="54"/>
      <c r="G98" s="52"/>
      <c r="H98" s="55"/>
    </row>
    <row r="99" spans="1:8" s="2" customFormat="1" x14ac:dyDescent="0.25">
      <c r="A99" s="52"/>
      <c r="B99" s="53"/>
      <c r="C99" s="53"/>
      <c r="D99" s="52"/>
      <c r="E99" s="53"/>
      <c r="F99" s="54"/>
      <c r="G99" s="52"/>
      <c r="H99" s="55"/>
    </row>
    <row r="100" spans="1:8" s="2" customFormat="1" x14ac:dyDescent="0.25">
      <c r="A100" s="52"/>
      <c r="B100" s="53"/>
      <c r="C100" s="53"/>
      <c r="D100" s="52"/>
      <c r="E100" s="53"/>
      <c r="F100" s="54"/>
      <c r="G100" s="52"/>
      <c r="H100" s="55"/>
    </row>
    <row r="101" spans="1:8" s="2" customFormat="1" x14ac:dyDescent="0.25">
      <c r="A101" s="52"/>
      <c r="B101" s="53"/>
      <c r="C101" s="53"/>
      <c r="D101" s="52"/>
      <c r="E101" s="53"/>
      <c r="F101" s="54"/>
      <c r="G101" s="52"/>
      <c r="H101" s="55"/>
    </row>
    <row r="102" spans="1:8" s="2" customFormat="1" x14ac:dyDescent="0.25">
      <c r="A102" s="52"/>
      <c r="B102" s="53"/>
      <c r="C102" s="53"/>
      <c r="D102" s="52"/>
      <c r="E102" s="53"/>
      <c r="F102" s="54"/>
      <c r="G102" s="52"/>
      <c r="H102" s="55"/>
    </row>
    <row r="103" spans="1:8" s="2" customFormat="1" x14ac:dyDescent="0.25">
      <c r="A103" s="52"/>
      <c r="B103" s="53"/>
      <c r="C103" s="53"/>
      <c r="D103" s="52"/>
      <c r="E103" s="53"/>
      <c r="F103" s="54"/>
      <c r="G103" s="52"/>
      <c r="H103" s="55"/>
    </row>
    <row r="104" spans="1:8" s="2" customFormat="1" x14ac:dyDescent="0.25">
      <c r="A104" s="52"/>
      <c r="B104" s="53"/>
      <c r="C104" s="53"/>
      <c r="D104" s="52"/>
      <c r="E104" s="53"/>
      <c r="F104" s="54"/>
      <c r="G104" s="52"/>
      <c r="H104" s="55"/>
    </row>
    <row r="105" spans="1:8" s="2" customFormat="1" x14ac:dyDescent="0.25">
      <c r="A105" s="52"/>
      <c r="B105" s="53"/>
      <c r="C105" s="53"/>
      <c r="D105" s="52"/>
      <c r="E105" s="53"/>
      <c r="F105" s="54"/>
      <c r="G105" s="52"/>
      <c r="H105" s="55"/>
    </row>
    <row r="106" spans="1:8" s="2" customFormat="1" x14ac:dyDescent="0.25">
      <c r="A106" s="52"/>
      <c r="B106" s="53"/>
      <c r="C106" s="53"/>
      <c r="D106" s="52"/>
      <c r="E106" s="53"/>
      <c r="F106" s="54"/>
      <c r="G106" s="52"/>
      <c r="H106" s="55"/>
    </row>
    <row r="107" spans="1:8" s="2" customFormat="1" x14ac:dyDescent="0.25">
      <c r="A107" s="52"/>
      <c r="B107" s="53"/>
      <c r="C107" s="53"/>
      <c r="D107" s="52"/>
      <c r="E107" s="53"/>
      <c r="F107" s="54"/>
      <c r="G107" s="52"/>
      <c r="H107" s="55"/>
    </row>
    <row r="108" spans="1:8" s="2" customFormat="1" x14ac:dyDescent="0.25">
      <c r="A108" s="52"/>
      <c r="B108" s="53"/>
      <c r="C108" s="53"/>
      <c r="D108" s="52"/>
      <c r="E108" s="53"/>
      <c r="F108" s="54"/>
      <c r="G108" s="52"/>
      <c r="H108" s="55"/>
    </row>
    <row r="109" spans="1:8" s="2" customFormat="1" x14ac:dyDescent="0.25">
      <c r="A109" s="52"/>
      <c r="B109" s="53"/>
      <c r="C109" s="53"/>
      <c r="D109" s="52"/>
      <c r="E109" s="53"/>
      <c r="F109" s="54"/>
      <c r="G109" s="52"/>
      <c r="H109" s="55"/>
    </row>
    <row r="110" spans="1:8" s="2" customFormat="1" x14ac:dyDescent="0.25">
      <c r="A110" s="52"/>
      <c r="B110" s="53"/>
      <c r="C110" s="53"/>
      <c r="D110" s="52"/>
      <c r="E110" s="53"/>
      <c r="F110" s="54"/>
      <c r="G110" s="52"/>
      <c r="H110" s="55"/>
    </row>
    <row r="111" spans="1:8" s="2" customFormat="1" x14ac:dyDescent="0.25">
      <c r="A111" s="52"/>
      <c r="B111" s="53"/>
      <c r="C111" s="53"/>
      <c r="D111" s="52"/>
      <c r="E111" s="53"/>
      <c r="F111" s="54"/>
      <c r="G111" s="52"/>
      <c r="H111" s="55"/>
    </row>
    <row r="112" spans="1:8" s="2" customFormat="1" x14ac:dyDescent="0.25">
      <c r="A112" s="52"/>
      <c r="B112" s="53"/>
      <c r="C112" s="53"/>
      <c r="D112" s="52"/>
      <c r="E112" s="53"/>
      <c r="F112" s="54"/>
      <c r="G112" s="52"/>
      <c r="H112" s="55"/>
    </row>
    <row r="113" spans="1:8" s="2" customFormat="1" x14ac:dyDescent="0.25">
      <c r="A113" s="52"/>
      <c r="B113" s="53"/>
      <c r="C113" s="53"/>
      <c r="D113" s="52"/>
      <c r="E113" s="53"/>
      <c r="F113" s="54"/>
      <c r="G113" s="52"/>
      <c r="H113" s="55"/>
    </row>
    <row r="114" spans="1:8" s="2" customFormat="1" x14ac:dyDescent="0.25">
      <c r="A114" s="52"/>
      <c r="B114" s="53"/>
      <c r="C114" s="53"/>
      <c r="D114" s="52"/>
      <c r="E114" s="53"/>
      <c r="F114" s="54"/>
      <c r="G114" s="52"/>
      <c r="H114" s="55"/>
    </row>
  </sheetData>
  <autoFilter ref="A2:H84"/>
  <sortState ref="A3:K84">
    <sortCondition ref="H3:H84"/>
  </sortState>
  <mergeCells count="1">
    <mergeCell ref="A1:H1"/>
  </mergeCells>
  <printOptions horizontalCentered="1"/>
  <pageMargins left="0.39370078740157483" right="0.39370078740157483" top="1.1811023622047245" bottom="0.39370078740157483" header="0.31496062992125984" footer="0.19685039370078741"/>
  <pageSetup paperSize="9" scale="62" fitToHeight="0" orientation="landscape" r:id="rId1"/>
  <headerFooter>
    <oddHeader>&amp;L&amp;G&amp;RAgencia Madrileña de Atención Social
CONSEJERÍA DE FAMILIA,
JUVENTUD Y ASUNTOS SOCIALES</oddHeader>
    <oddFooter>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Hoja1</vt:lpstr>
      <vt:lpstr>Hoja1!Área_de_impresión</vt:lpstr>
      <vt:lpstr>Hoja1!Print_Area</vt:lpstr>
      <vt:lpstr>Hoja1!Print_Titles</vt:lpstr>
      <vt:lpstr>Hoja1!Títulos_a_imprimir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cp:lastPrinted>2024-02-07T08:50:06Z</cp:lastPrinted>
  <dcterms:created xsi:type="dcterms:W3CDTF">2021-05-28T18:15:40Z</dcterms:created>
  <dcterms:modified xsi:type="dcterms:W3CDTF">2024-02-13T10:38:54Z</dcterms:modified>
</cp:coreProperties>
</file>