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 PLANES ANUALES - PUBLICACIÓN\2024 PAC\ficheros a depurar\"/>
    </mc:Choice>
  </mc:AlternateContent>
  <bookViews>
    <workbookView xWindow="0" yWindow="0" windowWidth="23040" windowHeight="9696"/>
  </bookViews>
  <sheets>
    <sheet name="Hoja1" sheetId="1" r:id="rId1"/>
  </sheets>
  <definedNames>
    <definedName name="_xlnm._FilterDatabase" localSheetId="0" hidden="1">Hoja1!$A$2:$H$49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<sst xmlns="http://schemas.openxmlformats.org/spreadsheetml/2006/main" count="291" uniqueCount="86">
  <si>
    <t>PLAN DE CONTRATACIÓN PARA EL EJERCICIO 2024</t>
  </si>
  <si>
    <t>Entidad adjudicadora</t>
  </si>
  <si>
    <t>Título del contrato</t>
  </si>
  <si>
    <t>Tipo de contrato</t>
  </si>
  <si>
    <t>Código/s CPV</t>
  </si>
  <si>
    <t>Procedimiento de adjudicación</t>
  </si>
  <si>
    <t>Valor estimado sin impuestos</t>
  </si>
  <si>
    <t>Duración del contrato</t>
  </si>
  <si>
    <t>Fecha estimada de convocatoria</t>
  </si>
  <si>
    <t>HOSPITAL UNIVERSITARIO PUERTA DE HIERRO MAJADAHONDA</t>
  </si>
  <si>
    <t>SUMINISTRO DE FUNGIBLES DE ASISTENCIA VENTRICULAR IZQUIERDA Y VÁLVULAS HETEROTÓPICAS</t>
  </si>
  <si>
    <t>33140000-3 / 33182220-7</t>
  </si>
  <si>
    <t xml:space="preserve">PROCEDIMIENTO ABIERTO </t>
  </si>
  <si>
    <t>24 M + 36 M</t>
  </si>
  <si>
    <t xml:space="preserve">SUMINISTRO DE DISPOSITIVOS IMPLANTABLES ACTIVOS CON MICROPARTICULAS DE FOSFORO 32 </t>
  </si>
  <si>
    <t xml:space="preserve">33190000-8 </t>
  </si>
  <si>
    <t>PROCEDIMIENTO NEGOCIADO SIN PUBLICIDAD</t>
  </si>
  <si>
    <t>SUMINISTRO DE MEDIAS Y FUNDAS DE COMPRESIÓN</t>
  </si>
  <si>
    <t xml:space="preserve">33140000-3 </t>
  </si>
  <si>
    <t>SUMINISTRO DE CATETER ABLACION Y PARCHES MAGNETICOS</t>
  </si>
  <si>
    <t>33140000-3</t>
  </si>
  <si>
    <t>SUMINISTRO DE SISTEMAS DE  TROMBECTOMIA</t>
  </si>
  <si>
    <t xml:space="preserve">SUMINISTRO DE COBERTURA DESECHABLE PARA PROCEDIMIENTOS INTERVENCIONISTAS </t>
  </si>
  <si>
    <t>SUMINISTRO DE FUNGIBLES E INTRUMENTAL ROBOT DA VINCI</t>
  </si>
  <si>
    <t xml:space="preserve"> 33140000-3 </t>
  </si>
  <si>
    <t>36 M + 24 M</t>
  </si>
  <si>
    <t>SUMINISTRO DE ENDOPROTESIS HIBRIDA</t>
  </si>
  <si>
    <t>33184500-8</t>
  </si>
  <si>
    <t>SUMINISTRO DE CATETERES DE ECOGRAFIA Y DE IMAGEN INTRACORONARIA</t>
  </si>
  <si>
    <t>33141200-2</t>
  </si>
  <si>
    <t>SUMINISTRO DE GUIAS Y CATERES</t>
  </si>
  <si>
    <t>SUMINISTRO DE BALONES DE ANGIOPLASTIA</t>
  </si>
  <si>
    <t>33111730-7</t>
  </si>
  <si>
    <t>SUMINISTRO DE MICROCATERES, EXTRACTORES DE TROMBOS Y DISPOSITIVOS DE HEMOSTASIA</t>
  </si>
  <si>
    <t>SUMINISTRO DE FUNGIBLES PARA EL TRATAMIENTO ABLATIVO DE TUMORES Y FUNGIBLES PARA LA ECTROPORACION IRREVERSIBLE</t>
  </si>
  <si>
    <t>SUMINISTRO DE KIT SET DE INFUSIÓN (SENSOR+ TRANSMISOR) INFANTIL</t>
  </si>
  <si>
    <t>33195000-3</t>
  </si>
  <si>
    <t>SUMINISTRO DE COBERTURA DESECHABLE PARA QUIROFANO</t>
  </si>
  <si>
    <t>SUMINISTRO DE CÁNULAS ARTERIALES Y VENOSAS, Y DIVERSO MATERIAL PARA CIRUGÍA EXTRACORPÓREA</t>
  </si>
  <si>
    <t>33141220-8/ 33186100-8</t>
  </si>
  <si>
    <t xml:space="preserve">SERVICIO DE MANTENIMIENTO DEL EQUIPAMIENTO DE ENDOSCOPIA </t>
  </si>
  <si>
    <t>SERVICIO</t>
  </si>
  <si>
    <t>50421000-2</t>
  </si>
  <si>
    <t>SERVICIO DE MANTENIMIENTO INTEGRAL DE EQUIPOS DE CARDIOLOGÍA MARCA PHILIPS</t>
  </si>
  <si>
    <t>36 M +24 M</t>
  </si>
  <si>
    <t>SERVICIO DE MANTENIMIENTO DE LOS SISTEMAS AUTOMÁTICOS DE MEDICACIÓN ROWA INSTALADOS EN EL SERVICIO DE FARMACIA</t>
  </si>
  <si>
    <t>SERVICIO DE MANTENIMIENTO DE EQUIPOS DE TOMOGRAFÍA COMPUTARIZADA MARCA “SIEMENS”</t>
  </si>
  <si>
    <t>48 M +12 M</t>
  </si>
  <si>
    <t>SERVICIO DE MANTENIMIENTO DE EQUIPOS DE RESONANCIA MAGNÉTICA COMPUTARIZADA MARCA “SIEMENS”</t>
  </si>
  <si>
    <t>SERVICIO DE MANTENIMIENTO DE EQUIPOS DE MEDICINA NUCLEAR MARCA “SIEMENS”</t>
  </si>
  <si>
    <t>SERVICIO DE MANTENIMIENTO DE EQUIPOS DE INTERVENCIONISMO  MARCA “SIEMENS”</t>
  </si>
  <si>
    <t>SERVICIO DE MANTENIMIENTO DE UN ACELERADOR LINEAL MODELO TOMOTHERAPY</t>
  </si>
  <si>
    <t>SERVICIO DE MANTENIMIENTO DE TRES ACELERADORES LINEAL MODELO VARIAN Y UN EQUIPO DE BRAQUITERAPIA</t>
  </si>
  <si>
    <t xml:space="preserve">SERVICIO DE MANTENIMIENTO DEL EQUIPAMIENTO DE LA MARCA "DTA" EN RADIOFISICA </t>
  </si>
  <si>
    <t>SERVICIO DE MANTENIMIENTO DE EQUIPOS DE MEDICINA NUCLEAR MARCA “PHILIPS”</t>
  </si>
  <si>
    <t xml:space="preserve">SUMINISTRO E INSTALACIÓN DE DIVERSO EQUIPAMIENTO ELECTROMÉDICO PARA EL NUEVO ÁREA DE ENDOSCOPIAS </t>
  </si>
  <si>
    <t>SUMINISTRO</t>
  </si>
  <si>
    <t>33100000-1</t>
  </si>
  <si>
    <t>3 MESES</t>
  </si>
  <si>
    <t>SUMINISTRO EQUIPAMIENTO ELECTROMÉDICO DE MEDIA Y BAJA TECNOLOGÍA</t>
  </si>
  <si>
    <t xml:space="preserve">SUMINISTRO DE ENDOSCOPIOS </t>
  </si>
  <si>
    <t>2 MESES</t>
  </si>
  <si>
    <t>PLAN AMAT -SUMINISTRO DE 6 SALAS DE RADIOLOGÍA</t>
  </si>
  <si>
    <t>33100000-2</t>
  </si>
  <si>
    <t>CONTRATO DERIVADO ACUERDO MARCO</t>
  </si>
  <si>
    <t>PLAN AMAT -SUMINISTRO DE 6 ARCOS QUIRURGICOS</t>
  </si>
  <si>
    <t>33100000-3</t>
  </si>
  <si>
    <t>PLAN AMAT -SUMINISTRO DE 6 ECÓGRAFOS</t>
  </si>
  <si>
    <t>33100000-4</t>
  </si>
  <si>
    <t>PLAN AMAT -SUMINISTRO DE 3 PORTATILES DE RAYOS</t>
  </si>
  <si>
    <t>33100000-5</t>
  </si>
  <si>
    <t>PLAN AMAT -SUMINISTRO DE 1 SALA TELECOMANDADA</t>
  </si>
  <si>
    <t>33100000-6</t>
  </si>
  <si>
    <t>SUMINISTRO DE ALBUMINA 20% VIAL 50ML</t>
  </si>
  <si>
    <t xml:space="preserve">33600000-6 </t>
  </si>
  <si>
    <t xml:space="preserve">SUMINISTRO DE BULEVIRTIDA 2MG VIAL </t>
  </si>
  <si>
    <t>SUMINISTRO DE MARIBAVIR 200MG COMPR</t>
  </si>
  <si>
    <t>SUMINISTRO DE SOTROVIMAB 500MG SOL. PERFUSION</t>
  </si>
  <si>
    <t>SUMINISTRO DE TRIFLURIDINA/TIPIRACILO COMP</t>
  </si>
  <si>
    <t>SUMINISTRO DE SILTUXIMAB 100 MG VIAL_SYLVANT</t>
  </si>
  <si>
    <t>SUMINISTRO DE TRIOXIDO DE ARSENICO 12MG (2MG/ML) VIAL (TRISENOX)</t>
  </si>
  <si>
    <t>SUMINISTRO DE FLUOCINOLONA ACETONIDO 190 MCG IMPLANTE INTRAVIT. (ILUVIEN)</t>
  </si>
  <si>
    <t>SUMINISTRO DE ERIBULINA 0,44mg/ml VIAL 2ML (HALAVEN)</t>
  </si>
  <si>
    <t>SUMINISTRO DE FLUOROCOLINA 500 MBq/ML SOL INYECTABLE</t>
  </si>
  <si>
    <t>SUMINISTRO DE TEZEPELUMAB 210 MG PLUMA (TEZSPIRE)</t>
  </si>
  <si>
    <t>SUMINISTRO DE TAFAMIDIS 61 MG (VINDAQEL)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</si>
</sst>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7" fontId="3" fillId="3" borderId="1" xfId="0" applyNumberFormat="1" applyFont="1" applyFill="1" applyBorder="1" applyAlignment="1">
      <alignment horizontal="left" vertical="top"/>
    </xf>
    <xf numFmtId="17" fontId="3" fillId="0" borderId="1" xfId="0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7" fontId="3" fillId="0" borderId="1" xfId="0" applyNumberFormat="1" applyFont="1" applyFill="1" applyBorder="1" applyAlignment="1">
      <alignment horizontal="right" vertical="top"/>
    </xf>
    <xf numFmtId="7" fontId="3" fillId="0" borderId="1" xfId="1" applyNumberFormat="1" applyFont="1" applyFill="1" applyBorder="1" applyAlignment="1">
      <alignment horizontal="right" vertical="top"/>
    </xf>
    <xf numFmtId="7" fontId="3" fillId="0" borderId="1" xfId="1" applyNumberFormat="1" applyFont="1" applyBorder="1" applyAlignment="1">
      <alignment horizontal="right" vertical="top"/>
    </xf>
    <xf numFmtId="7" fontId="3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0" applyNumberFormat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B1" workbookViewId="0">
      <selection activeCell="B2" sqref="B2:H2"/>
    </sheetView>
  </sheetViews>
  <sheetFormatPr baseColWidth="10" defaultRowHeight="14.4" x14ac:dyDescent="0.3"/>
  <cols>
    <col min="1" max="1" width="52.77734375" customWidth="1"/>
    <col min="2" max="2" width="57.77734375" customWidth="1"/>
    <col min="3" max="3" width="15.21875" customWidth="1"/>
    <col min="5" max="5" width="22.109375" customWidth="1"/>
    <col min="6" max="6" width="20.5546875" customWidth="1"/>
    <col min="7" max="7" width="18.33203125" customWidth="1"/>
    <col min="8" max="8" width="13.6640625" customWidth="1"/>
  </cols>
  <sheetData>
    <row r="1" spans="1:8" x14ac:dyDescent="0.3">
      <c r="A1" s="15" t="s">
        <v>0</v>
      </c>
      <c r="B1" s="16"/>
      <c r="C1" s="16"/>
      <c r="D1" s="16"/>
      <c r="E1" s="16"/>
      <c r="F1" s="16"/>
      <c r="G1" s="16"/>
      <c r="H1" s="16"/>
    </row>
    <row r="2" spans="1:8" ht="27.6" x14ac:dyDescent="0.3">
      <c r="A2" s="2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</row>
    <row r="3" spans="1:8" ht="41.4" x14ac:dyDescent="0.3">
      <c r="A3" s="1" t="s">
        <v>9</v>
      </c>
      <c r="B3" s="3" t="s">
        <v>10</v>
      </c>
      <c r="C3" s="4" t="s">
        <v>56</v>
      </c>
      <c r="D3" s="1" t="s">
        <v>11</v>
      </c>
      <c r="E3" s="1" t="s">
        <v>12</v>
      </c>
      <c r="F3" s="11">
        <v>1327000</v>
      </c>
      <c r="G3" s="5" t="s">
        <v>13</v>
      </c>
      <c r="H3" s="6">
        <v>45292</v>
      </c>
    </row>
    <row r="4" spans="1:8" ht="41.4" x14ac:dyDescent="0.3">
      <c r="A4" s="1" t="s">
        <v>9</v>
      </c>
      <c r="B4" s="3" t="s">
        <v>14</v>
      </c>
      <c r="C4" s="4" t="s">
        <v>56</v>
      </c>
      <c r="D4" s="5" t="s">
        <v>15</v>
      </c>
      <c r="E4" s="1" t="s">
        <v>16</v>
      </c>
      <c r="F4" s="11">
        <v>550000</v>
      </c>
      <c r="G4" s="5" t="s">
        <v>13</v>
      </c>
      <c r="H4" s="7">
        <v>45323</v>
      </c>
    </row>
    <row r="5" spans="1:8" x14ac:dyDescent="0.3">
      <c r="A5" s="1" t="s">
        <v>9</v>
      </c>
      <c r="B5" s="3" t="s">
        <v>17</v>
      </c>
      <c r="C5" s="4" t="s">
        <v>56</v>
      </c>
      <c r="D5" s="5" t="s">
        <v>18</v>
      </c>
      <c r="E5" s="1" t="s">
        <v>12</v>
      </c>
      <c r="F5" s="11">
        <v>840937.5</v>
      </c>
      <c r="G5" s="5" t="s">
        <v>13</v>
      </c>
      <c r="H5" s="7">
        <v>45323</v>
      </c>
    </row>
    <row r="6" spans="1:8" x14ac:dyDescent="0.3">
      <c r="A6" s="1" t="s">
        <v>9</v>
      </c>
      <c r="B6" s="3" t="s">
        <v>19</v>
      </c>
      <c r="C6" s="4" t="s">
        <v>56</v>
      </c>
      <c r="D6" s="5" t="s">
        <v>20</v>
      </c>
      <c r="E6" s="1" t="s">
        <v>12</v>
      </c>
      <c r="F6" s="11">
        <v>990000</v>
      </c>
      <c r="G6" s="5" t="s">
        <v>13</v>
      </c>
      <c r="H6" s="7">
        <v>45323</v>
      </c>
    </row>
    <row r="7" spans="1:8" x14ac:dyDescent="0.3">
      <c r="A7" s="1" t="s">
        <v>9</v>
      </c>
      <c r="B7" s="3" t="s">
        <v>21</v>
      </c>
      <c r="C7" s="4" t="s">
        <v>56</v>
      </c>
      <c r="D7" s="5" t="s">
        <v>20</v>
      </c>
      <c r="E7" s="1" t="s">
        <v>12</v>
      </c>
      <c r="F7" s="11">
        <v>793435</v>
      </c>
      <c r="G7" s="5" t="s">
        <v>13</v>
      </c>
      <c r="H7" s="7">
        <v>45352</v>
      </c>
    </row>
    <row r="8" spans="1:8" ht="27.6" x14ac:dyDescent="0.3">
      <c r="A8" s="1" t="s">
        <v>9</v>
      </c>
      <c r="B8" s="3" t="s">
        <v>22</v>
      </c>
      <c r="C8" s="4" t="s">
        <v>56</v>
      </c>
      <c r="D8" s="5" t="s">
        <v>20</v>
      </c>
      <c r="E8" s="1" t="s">
        <v>12</v>
      </c>
      <c r="F8" s="11">
        <v>1051084.625</v>
      </c>
      <c r="G8" s="5" t="s">
        <v>13</v>
      </c>
      <c r="H8" s="7">
        <v>45352</v>
      </c>
    </row>
    <row r="9" spans="1:8" ht="41.4" x14ac:dyDescent="0.3">
      <c r="A9" s="1" t="s">
        <v>9</v>
      </c>
      <c r="B9" s="3" t="s">
        <v>23</v>
      </c>
      <c r="C9" s="4" t="s">
        <v>56</v>
      </c>
      <c r="D9" s="5" t="s">
        <v>24</v>
      </c>
      <c r="E9" s="1" t="s">
        <v>16</v>
      </c>
      <c r="F9" s="11">
        <v>3363560</v>
      </c>
      <c r="G9" s="5" t="s">
        <v>25</v>
      </c>
      <c r="H9" s="7">
        <v>45292</v>
      </c>
    </row>
    <row r="10" spans="1:8" x14ac:dyDescent="0.3">
      <c r="A10" s="1" t="s">
        <v>9</v>
      </c>
      <c r="B10" s="3" t="s">
        <v>26</v>
      </c>
      <c r="C10" s="4" t="s">
        <v>56</v>
      </c>
      <c r="D10" s="4" t="s">
        <v>27</v>
      </c>
      <c r="E10" s="1" t="s">
        <v>12</v>
      </c>
      <c r="F10" s="11">
        <v>745000</v>
      </c>
      <c r="G10" s="5" t="s">
        <v>13</v>
      </c>
      <c r="H10" s="7">
        <v>45383</v>
      </c>
    </row>
    <row r="11" spans="1:8" ht="27.6" x14ac:dyDescent="0.3">
      <c r="A11" s="1" t="s">
        <v>9</v>
      </c>
      <c r="B11" s="3" t="s">
        <v>28</v>
      </c>
      <c r="C11" s="4" t="s">
        <v>56</v>
      </c>
      <c r="D11" s="4" t="s">
        <v>29</v>
      </c>
      <c r="E11" s="1" t="s">
        <v>12</v>
      </c>
      <c r="F11" s="11">
        <v>723375</v>
      </c>
      <c r="G11" s="5" t="s">
        <v>13</v>
      </c>
      <c r="H11" s="7">
        <v>45383</v>
      </c>
    </row>
    <row r="12" spans="1:8" x14ac:dyDescent="0.3">
      <c r="A12" s="1" t="s">
        <v>9</v>
      </c>
      <c r="B12" s="3" t="s">
        <v>30</v>
      </c>
      <c r="C12" s="4" t="s">
        <v>56</v>
      </c>
      <c r="D12" s="4" t="s">
        <v>29</v>
      </c>
      <c r="E12" s="1" t="s">
        <v>12</v>
      </c>
      <c r="F12" s="11">
        <v>1050000</v>
      </c>
      <c r="G12" s="5" t="s">
        <v>13</v>
      </c>
      <c r="H12" s="7">
        <v>45413</v>
      </c>
    </row>
    <row r="13" spans="1:8" x14ac:dyDescent="0.3">
      <c r="A13" s="1" t="s">
        <v>9</v>
      </c>
      <c r="B13" s="3" t="s">
        <v>31</v>
      </c>
      <c r="C13" s="4" t="s">
        <v>56</v>
      </c>
      <c r="D13" s="4" t="s">
        <v>32</v>
      </c>
      <c r="E13" s="1" t="s">
        <v>12</v>
      </c>
      <c r="F13" s="11">
        <v>1625000</v>
      </c>
      <c r="G13" s="5" t="s">
        <v>13</v>
      </c>
      <c r="H13" s="7">
        <v>45444</v>
      </c>
    </row>
    <row r="14" spans="1:8" ht="27.6" x14ac:dyDescent="0.3">
      <c r="A14" s="1" t="s">
        <v>9</v>
      </c>
      <c r="B14" s="3" t="s">
        <v>33</v>
      </c>
      <c r="C14" s="4" t="s">
        <v>56</v>
      </c>
      <c r="D14" s="4" t="s">
        <v>29</v>
      </c>
      <c r="E14" s="1" t="s">
        <v>12</v>
      </c>
      <c r="F14" s="11">
        <v>2500000</v>
      </c>
      <c r="G14" s="5" t="s">
        <v>13</v>
      </c>
      <c r="H14" s="7">
        <v>45444</v>
      </c>
    </row>
    <row r="15" spans="1:8" ht="27.6" x14ac:dyDescent="0.3">
      <c r="A15" s="1" t="s">
        <v>9</v>
      </c>
      <c r="B15" s="3" t="s">
        <v>34</v>
      </c>
      <c r="C15" s="4" t="s">
        <v>56</v>
      </c>
      <c r="D15" s="4" t="s">
        <v>29</v>
      </c>
      <c r="E15" s="1" t="s">
        <v>12</v>
      </c>
      <c r="F15" s="11">
        <v>1325000</v>
      </c>
      <c r="G15" s="5" t="s">
        <v>13</v>
      </c>
      <c r="H15" s="7">
        <v>45444</v>
      </c>
    </row>
    <row r="16" spans="1:8" x14ac:dyDescent="0.3">
      <c r="A16" s="1" t="s">
        <v>9</v>
      </c>
      <c r="B16" s="3" t="s">
        <v>35</v>
      </c>
      <c r="C16" s="4" t="s">
        <v>56</v>
      </c>
      <c r="D16" s="4" t="s">
        <v>36</v>
      </c>
      <c r="E16" s="1" t="s">
        <v>12</v>
      </c>
      <c r="F16" s="11">
        <v>250000</v>
      </c>
      <c r="G16" s="5" t="s">
        <v>13</v>
      </c>
      <c r="H16" s="7">
        <v>45566</v>
      </c>
    </row>
    <row r="17" spans="1:8" x14ac:dyDescent="0.3">
      <c r="A17" s="1" t="s">
        <v>9</v>
      </c>
      <c r="B17" s="3" t="s">
        <v>37</v>
      </c>
      <c r="C17" s="4" t="s">
        <v>56</v>
      </c>
      <c r="D17" s="5" t="s">
        <v>20</v>
      </c>
      <c r="E17" s="1" t="s">
        <v>12</v>
      </c>
      <c r="F17" s="11">
        <v>3000000</v>
      </c>
      <c r="G17" s="5" t="s">
        <v>13</v>
      </c>
      <c r="H17" s="7">
        <v>45536</v>
      </c>
    </row>
    <row r="18" spans="1:8" ht="29.4" customHeight="1" x14ac:dyDescent="0.3">
      <c r="A18" s="1" t="s">
        <v>9</v>
      </c>
      <c r="B18" s="3" t="s">
        <v>38</v>
      </c>
      <c r="C18" s="4" t="s">
        <v>56</v>
      </c>
      <c r="D18" s="3" t="s">
        <v>39</v>
      </c>
      <c r="E18" s="1" t="s">
        <v>12</v>
      </c>
      <c r="F18" s="11">
        <v>5250000</v>
      </c>
      <c r="G18" s="5" t="s">
        <v>13</v>
      </c>
      <c r="H18" s="7">
        <v>45566</v>
      </c>
    </row>
    <row r="19" spans="1:8" ht="41.4" x14ac:dyDescent="0.3">
      <c r="A19" s="1" t="s">
        <v>9</v>
      </c>
      <c r="B19" s="3" t="s">
        <v>40</v>
      </c>
      <c r="C19" s="3" t="s">
        <v>41</v>
      </c>
      <c r="D19" s="4" t="s">
        <v>42</v>
      </c>
      <c r="E19" s="1" t="s">
        <v>16</v>
      </c>
      <c r="F19" s="12">
        <f>679164.82/1.21</f>
        <v>561293.23966942145</v>
      </c>
      <c r="G19" s="5" t="s">
        <v>13</v>
      </c>
      <c r="H19" s="7">
        <v>45566</v>
      </c>
    </row>
    <row r="20" spans="1:8" ht="41.4" x14ac:dyDescent="0.3">
      <c r="A20" s="1" t="s">
        <v>9</v>
      </c>
      <c r="B20" s="3" t="s">
        <v>43</v>
      </c>
      <c r="C20" s="3" t="s">
        <v>41</v>
      </c>
      <c r="D20" s="4" t="s">
        <v>42</v>
      </c>
      <c r="E20" s="1" t="s">
        <v>16</v>
      </c>
      <c r="F20" s="12">
        <v>419550</v>
      </c>
      <c r="G20" s="8" t="s">
        <v>44</v>
      </c>
      <c r="H20" s="7">
        <v>45323</v>
      </c>
    </row>
    <row r="21" spans="1:8" ht="41.4" x14ac:dyDescent="0.3">
      <c r="A21" s="1" t="s">
        <v>9</v>
      </c>
      <c r="B21" s="3" t="s">
        <v>45</v>
      </c>
      <c r="C21" s="3" t="s">
        <v>41</v>
      </c>
      <c r="D21" s="4" t="s">
        <v>42</v>
      </c>
      <c r="E21" s="1" t="s">
        <v>16</v>
      </c>
      <c r="F21" s="12">
        <f>31729.83*2/1.21</f>
        <v>52446.000000000007</v>
      </c>
      <c r="G21" s="5" t="s">
        <v>13</v>
      </c>
      <c r="H21" s="7">
        <v>45323</v>
      </c>
    </row>
    <row r="22" spans="1:8" ht="41.4" x14ac:dyDescent="0.3">
      <c r="A22" s="1" t="s">
        <v>9</v>
      </c>
      <c r="B22" s="3" t="s">
        <v>46</v>
      </c>
      <c r="C22" s="3" t="s">
        <v>41</v>
      </c>
      <c r="D22" s="4" t="s">
        <v>42</v>
      </c>
      <c r="E22" s="1" t="s">
        <v>16</v>
      </c>
      <c r="F22" s="12">
        <f>1879696.04/1.21</f>
        <v>1553467.8016528927</v>
      </c>
      <c r="G22" s="8" t="s">
        <v>47</v>
      </c>
      <c r="H22" s="7">
        <v>45371</v>
      </c>
    </row>
    <row r="23" spans="1:8" ht="41.4" x14ac:dyDescent="0.3">
      <c r="A23" s="1" t="s">
        <v>9</v>
      </c>
      <c r="B23" s="3" t="s">
        <v>48</v>
      </c>
      <c r="C23" s="3" t="s">
        <v>41</v>
      </c>
      <c r="D23" s="4" t="s">
        <v>42</v>
      </c>
      <c r="E23" s="1" t="s">
        <v>16</v>
      </c>
      <c r="F23" s="12">
        <f>1727067.69311198/1.21</f>
        <v>1427328.671993372</v>
      </c>
      <c r="G23" s="8" t="s">
        <v>47</v>
      </c>
      <c r="H23" s="7">
        <v>45352</v>
      </c>
    </row>
    <row r="24" spans="1:8" ht="41.4" x14ac:dyDescent="0.3">
      <c r="A24" s="1" t="s">
        <v>9</v>
      </c>
      <c r="B24" s="3" t="s">
        <v>49</v>
      </c>
      <c r="C24" s="3" t="s">
        <v>41</v>
      </c>
      <c r="D24" s="4" t="s">
        <v>42</v>
      </c>
      <c r="E24" s="1" t="s">
        <v>16</v>
      </c>
      <c r="F24" s="12">
        <f>2463964.66894691/1.21</f>
        <v>2036334.4371462069</v>
      </c>
      <c r="G24" s="8" t="s">
        <v>47</v>
      </c>
      <c r="H24" s="7">
        <v>45371</v>
      </c>
    </row>
    <row r="25" spans="1:8" ht="41.4" x14ac:dyDescent="0.3">
      <c r="A25" s="1" t="s">
        <v>9</v>
      </c>
      <c r="B25" s="3" t="s">
        <v>50</v>
      </c>
      <c r="C25" s="3" t="s">
        <v>41</v>
      </c>
      <c r="D25" s="4" t="s">
        <v>42</v>
      </c>
      <c r="E25" s="1" t="s">
        <v>16</v>
      </c>
      <c r="F25" s="12">
        <f>1395927.34017408/1.21</f>
        <v>1153658.9588215537</v>
      </c>
      <c r="G25" s="8" t="s">
        <v>47</v>
      </c>
      <c r="H25" s="7">
        <v>45371</v>
      </c>
    </row>
    <row r="26" spans="1:8" ht="41.4" x14ac:dyDescent="0.3">
      <c r="A26" s="1" t="s">
        <v>9</v>
      </c>
      <c r="B26" s="3" t="s">
        <v>51</v>
      </c>
      <c r="C26" s="3" t="s">
        <v>41</v>
      </c>
      <c r="D26" s="4" t="s">
        <v>42</v>
      </c>
      <c r="E26" s="1" t="s">
        <v>16</v>
      </c>
      <c r="F26" s="12">
        <f>1216800/1.21</f>
        <v>1005619.8347107439</v>
      </c>
      <c r="G26" s="8" t="s">
        <v>44</v>
      </c>
      <c r="H26" s="7">
        <v>45366</v>
      </c>
    </row>
    <row r="27" spans="1:8" ht="41.4" x14ac:dyDescent="0.3">
      <c r="A27" s="1" t="s">
        <v>9</v>
      </c>
      <c r="B27" s="3" t="s">
        <v>52</v>
      </c>
      <c r="C27" s="3" t="s">
        <v>41</v>
      </c>
      <c r="D27" s="4" t="s">
        <v>42</v>
      </c>
      <c r="E27" s="1" t="s">
        <v>16</v>
      </c>
      <c r="F27" s="12">
        <f>2940000/1.21</f>
        <v>2429752.0661157025</v>
      </c>
      <c r="G27" s="8" t="s">
        <v>44</v>
      </c>
      <c r="H27" s="7">
        <v>45366</v>
      </c>
    </row>
    <row r="28" spans="1:8" ht="41.4" x14ac:dyDescent="0.3">
      <c r="A28" s="1" t="s">
        <v>9</v>
      </c>
      <c r="B28" s="3" t="s">
        <v>53</v>
      </c>
      <c r="C28" s="3" t="s">
        <v>41</v>
      </c>
      <c r="D28" s="4" t="s">
        <v>42</v>
      </c>
      <c r="E28" s="1" t="s">
        <v>16</v>
      </c>
      <c r="F28" s="12">
        <f>80000/1.21</f>
        <v>66115.702479338841</v>
      </c>
      <c r="G28" s="8" t="s">
        <v>44</v>
      </c>
      <c r="H28" s="7">
        <v>45444</v>
      </c>
    </row>
    <row r="29" spans="1:8" ht="41.4" x14ac:dyDescent="0.3">
      <c r="A29" s="1" t="s">
        <v>9</v>
      </c>
      <c r="B29" s="3" t="s">
        <v>54</v>
      </c>
      <c r="C29" s="3" t="s">
        <v>41</v>
      </c>
      <c r="D29" s="4" t="s">
        <v>42</v>
      </c>
      <c r="E29" s="1" t="s">
        <v>16</v>
      </c>
      <c r="F29" s="12">
        <f>882948.73/1.21</f>
        <v>729709.69421487604</v>
      </c>
      <c r="G29" s="8" t="s">
        <v>44</v>
      </c>
      <c r="H29" s="7">
        <v>45383</v>
      </c>
    </row>
    <row r="30" spans="1:8" ht="27.6" x14ac:dyDescent="0.3">
      <c r="A30" s="1" t="s">
        <v>9</v>
      </c>
      <c r="B30" s="9" t="s">
        <v>55</v>
      </c>
      <c r="C30" s="9" t="s">
        <v>56</v>
      </c>
      <c r="D30" s="10" t="s">
        <v>57</v>
      </c>
      <c r="E30" s="1" t="s">
        <v>12</v>
      </c>
      <c r="F30" s="13">
        <f>892072.5/1.21</f>
        <v>737250</v>
      </c>
      <c r="G30" s="5" t="s">
        <v>58</v>
      </c>
      <c r="H30" s="6">
        <v>45383</v>
      </c>
    </row>
    <row r="31" spans="1:8" ht="27.6" x14ac:dyDescent="0.3">
      <c r="A31" s="1" t="s">
        <v>9</v>
      </c>
      <c r="B31" s="9" t="s">
        <v>59</v>
      </c>
      <c r="C31" s="9" t="s">
        <v>56</v>
      </c>
      <c r="D31" s="10" t="s">
        <v>57</v>
      </c>
      <c r="E31" s="1" t="s">
        <v>12</v>
      </c>
      <c r="F31" s="13">
        <f>1600000/1.21</f>
        <v>1322314.0495867769</v>
      </c>
      <c r="G31" s="5" t="s">
        <v>58</v>
      </c>
      <c r="H31" s="6">
        <v>45383</v>
      </c>
    </row>
    <row r="32" spans="1:8" x14ac:dyDescent="0.3">
      <c r="A32" s="1" t="s">
        <v>9</v>
      </c>
      <c r="B32" s="9" t="s">
        <v>60</v>
      </c>
      <c r="C32" s="9" t="s">
        <v>56</v>
      </c>
      <c r="D32" s="10" t="s">
        <v>57</v>
      </c>
      <c r="E32" s="1" t="s">
        <v>12</v>
      </c>
      <c r="F32" s="13">
        <f>1888326/1.21</f>
        <v>1560600</v>
      </c>
      <c r="G32" s="5" t="s">
        <v>61</v>
      </c>
      <c r="H32" s="6">
        <v>45352</v>
      </c>
    </row>
    <row r="33" spans="1:8" ht="27.6" x14ac:dyDescent="0.3">
      <c r="A33" s="1" t="s">
        <v>9</v>
      </c>
      <c r="B33" s="9" t="s">
        <v>62</v>
      </c>
      <c r="C33" s="9" t="s">
        <v>56</v>
      </c>
      <c r="D33" s="10" t="s">
        <v>63</v>
      </c>
      <c r="E33" s="9" t="s">
        <v>64</v>
      </c>
      <c r="F33" s="13">
        <v>1274045.32</v>
      </c>
      <c r="G33" s="5" t="s">
        <v>58</v>
      </c>
      <c r="H33" s="6">
        <v>45444</v>
      </c>
    </row>
    <row r="34" spans="1:8" ht="27.6" x14ac:dyDescent="0.3">
      <c r="A34" s="1" t="s">
        <v>9</v>
      </c>
      <c r="B34" s="9" t="s">
        <v>65</v>
      </c>
      <c r="C34" s="9" t="s">
        <v>56</v>
      </c>
      <c r="D34" s="10" t="s">
        <v>66</v>
      </c>
      <c r="E34" s="9" t="s">
        <v>64</v>
      </c>
      <c r="F34" s="13">
        <v>928000</v>
      </c>
      <c r="G34" s="5" t="s">
        <v>58</v>
      </c>
      <c r="H34" s="6">
        <v>45444</v>
      </c>
    </row>
    <row r="35" spans="1:8" ht="27.6" x14ac:dyDescent="0.3">
      <c r="A35" s="1" t="s">
        <v>9</v>
      </c>
      <c r="B35" s="9" t="s">
        <v>67</v>
      </c>
      <c r="C35" s="9" t="s">
        <v>56</v>
      </c>
      <c r="D35" s="10" t="s">
        <v>68</v>
      </c>
      <c r="E35" s="9" t="s">
        <v>64</v>
      </c>
      <c r="F35" s="13">
        <v>408333</v>
      </c>
      <c r="G35" s="5" t="s">
        <v>58</v>
      </c>
      <c r="H35" s="6">
        <v>45444</v>
      </c>
    </row>
    <row r="36" spans="1:8" ht="27.6" x14ac:dyDescent="0.3">
      <c r="A36" s="1" t="s">
        <v>9</v>
      </c>
      <c r="B36" s="9" t="s">
        <v>69</v>
      </c>
      <c r="C36" s="9" t="s">
        <v>56</v>
      </c>
      <c r="D36" s="10" t="s">
        <v>70</v>
      </c>
      <c r="E36" s="9" t="s">
        <v>64</v>
      </c>
      <c r="F36" s="13">
        <v>347019</v>
      </c>
      <c r="G36" s="5" t="s">
        <v>58</v>
      </c>
      <c r="H36" s="6">
        <v>45444</v>
      </c>
    </row>
    <row r="37" spans="1:8" ht="27.6" x14ac:dyDescent="0.3">
      <c r="A37" s="1" t="s">
        <v>9</v>
      </c>
      <c r="B37" s="9" t="s">
        <v>71</v>
      </c>
      <c r="C37" s="9" t="s">
        <v>56</v>
      </c>
      <c r="D37" s="10" t="s">
        <v>72</v>
      </c>
      <c r="E37" s="9" t="s">
        <v>64</v>
      </c>
      <c r="F37" s="13">
        <v>238530</v>
      </c>
      <c r="G37" s="5" t="s">
        <v>58</v>
      </c>
      <c r="H37" s="6">
        <v>45444</v>
      </c>
    </row>
    <row r="38" spans="1:8" x14ac:dyDescent="0.3">
      <c r="A38" s="1" t="s">
        <v>9</v>
      </c>
      <c r="B38" s="9" t="s">
        <v>73</v>
      </c>
      <c r="C38" s="9" t="s">
        <v>56</v>
      </c>
      <c r="D38" s="10" t="s">
        <v>74</v>
      </c>
      <c r="E38" s="1" t="s">
        <v>12</v>
      </c>
      <c r="F38" s="14">
        <v>2266000.0000000005</v>
      </c>
      <c r="G38" s="5" t="s">
        <v>13</v>
      </c>
      <c r="H38" s="6">
        <v>45383</v>
      </c>
    </row>
    <row r="39" spans="1:8" ht="41.4" x14ac:dyDescent="0.3">
      <c r="A39" s="1" t="s">
        <v>9</v>
      </c>
      <c r="B39" s="9" t="s">
        <v>75</v>
      </c>
      <c r="C39" s="9" t="s">
        <v>56</v>
      </c>
      <c r="D39" s="10" t="s">
        <v>74</v>
      </c>
      <c r="E39" s="1" t="s">
        <v>16</v>
      </c>
      <c r="F39" s="14">
        <v>4554000</v>
      </c>
      <c r="G39" s="5" t="s">
        <v>13</v>
      </c>
      <c r="H39" s="6">
        <v>45383</v>
      </c>
    </row>
    <row r="40" spans="1:8" ht="41.4" x14ac:dyDescent="0.3">
      <c r="A40" s="1" t="s">
        <v>9</v>
      </c>
      <c r="B40" s="9" t="s">
        <v>76</v>
      </c>
      <c r="C40" s="9" t="s">
        <v>56</v>
      </c>
      <c r="D40" s="10" t="s">
        <v>74</v>
      </c>
      <c r="E40" s="1" t="s">
        <v>16</v>
      </c>
      <c r="F40" s="14">
        <v>7127568</v>
      </c>
      <c r="G40" s="5" t="s">
        <v>13</v>
      </c>
      <c r="H40" s="6">
        <v>45383</v>
      </c>
    </row>
    <row r="41" spans="1:8" ht="41.4" x14ac:dyDescent="0.3">
      <c r="A41" s="1" t="s">
        <v>9</v>
      </c>
      <c r="B41" s="9" t="s">
        <v>77</v>
      </c>
      <c r="C41" s="9" t="s">
        <v>56</v>
      </c>
      <c r="D41" s="10" t="s">
        <v>74</v>
      </c>
      <c r="E41" s="1" t="s">
        <v>16</v>
      </c>
      <c r="F41" s="14">
        <v>740000</v>
      </c>
      <c r="G41" s="5" t="s">
        <v>13</v>
      </c>
      <c r="H41" s="6">
        <v>45383</v>
      </c>
    </row>
    <row r="42" spans="1:8" ht="41.4" x14ac:dyDescent="0.3">
      <c r="A42" s="1" t="s">
        <v>9</v>
      </c>
      <c r="B42" s="9" t="s">
        <v>78</v>
      </c>
      <c r="C42" s="9" t="s">
        <v>56</v>
      </c>
      <c r="D42" s="10" t="s">
        <v>74</v>
      </c>
      <c r="E42" s="1" t="s">
        <v>16</v>
      </c>
      <c r="F42" s="14">
        <v>655600</v>
      </c>
      <c r="G42" s="5" t="s">
        <v>13</v>
      </c>
      <c r="H42" s="6">
        <v>45444</v>
      </c>
    </row>
    <row r="43" spans="1:8" ht="41.4" x14ac:dyDescent="0.3">
      <c r="A43" s="1" t="s">
        <v>9</v>
      </c>
      <c r="B43" s="9" t="s">
        <v>79</v>
      </c>
      <c r="C43" s="9" t="s">
        <v>56</v>
      </c>
      <c r="D43" s="10" t="s">
        <v>74</v>
      </c>
      <c r="E43" s="1" t="s">
        <v>16</v>
      </c>
      <c r="F43" s="14">
        <v>399720.75</v>
      </c>
      <c r="G43" s="5" t="s">
        <v>13</v>
      </c>
      <c r="H43" s="6">
        <v>45444</v>
      </c>
    </row>
    <row r="44" spans="1:8" ht="41.4" x14ac:dyDescent="0.3">
      <c r="A44" s="1" t="s">
        <v>9</v>
      </c>
      <c r="B44" s="9" t="s">
        <v>80</v>
      </c>
      <c r="C44" s="9" t="s">
        <v>56</v>
      </c>
      <c r="D44" s="10" t="s">
        <v>74</v>
      </c>
      <c r="E44" s="1" t="s">
        <v>16</v>
      </c>
      <c r="F44" s="14">
        <v>124451.99999999999</v>
      </c>
      <c r="G44" s="5" t="s">
        <v>13</v>
      </c>
      <c r="H44" s="6">
        <v>45444</v>
      </c>
    </row>
    <row r="45" spans="1:8" ht="41.4" x14ac:dyDescent="0.3">
      <c r="A45" s="1" t="s">
        <v>9</v>
      </c>
      <c r="B45" s="9" t="s">
        <v>81</v>
      </c>
      <c r="C45" s="9" t="s">
        <v>56</v>
      </c>
      <c r="D45" s="10" t="s">
        <v>74</v>
      </c>
      <c r="E45" s="1" t="s">
        <v>16</v>
      </c>
      <c r="F45" s="14">
        <v>59690.25</v>
      </c>
      <c r="G45" s="5" t="s">
        <v>13</v>
      </c>
      <c r="H45" s="6">
        <v>45444</v>
      </c>
    </row>
    <row r="46" spans="1:8" ht="41.4" x14ac:dyDescent="0.3">
      <c r="A46" s="1" t="s">
        <v>9</v>
      </c>
      <c r="B46" s="9" t="s">
        <v>82</v>
      </c>
      <c r="C46" s="9" t="s">
        <v>56</v>
      </c>
      <c r="D46" s="10" t="s">
        <v>74</v>
      </c>
      <c r="E46" s="1" t="s">
        <v>16</v>
      </c>
      <c r="F46" s="14">
        <v>154152</v>
      </c>
      <c r="G46" s="5" t="s">
        <v>13</v>
      </c>
      <c r="H46" s="6">
        <v>45536</v>
      </c>
    </row>
    <row r="47" spans="1:8" ht="41.4" x14ac:dyDescent="0.3">
      <c r="A47" s="1" t="s">
        <v>9</v>
      </c>
      <c r="B47" s="9" t="s">
        <v>83</v>
      </c>
      <c r="C47" s="9" t="s">
        <v>56</v>
      </c>
      <c r="D47" s="10" t="s">
        <v>74</v>
      </c>
      <c r="E47" s="1" t="s">
        <v>16</v>
      </c>
      <c r="F47" s="14">
        <v>540000</v>
      </c>
      <c r="G47" s="5" t="s">
        <v>13</v>
      </c>
      <c r="H47" s="6">
        <v>45536</v>
      </c>
    </row>
    <row r="48" spans="1:8" ht="41.4" x14ac:dyDescent="0.3">
      <c r="A48" s="1" t="s">
        <v>9</v>
      </c>
      <c r="B48" s="9" t="s">
        <v>84</v>
      </c>
      <c r="C48" s="9" t="s">
        <v>56</v>
      </c>
      <c r="D48" s="10" t="s">
        <v>74</v>
      </c>
      <c r="E48" s="1" t="s">
        <v>16</v>
      </c>
      <c r="F48" s="14">
        <v>407095</v>
      </c>
      <c r="G48" s="5" t="s">
        <v>13</v>
      </c>
      <c r="H48" s="6">
        <v>45536</v>
      </c>
    </row>
    <row r="49" spans="1:8" ht="22.8" customHeight="1" x14ac:dyDescent="0.3">
      <c r="A49" s="1" t="s">
        <v>9</v>
      </c>
      <c r="B49" s="9" t="s">
        <v>85</v>
      </c>
      <c r="C49" s="9" t="s">
        <v>56</v>
      </c>
      <c r="D49" s="10" t="s">
        <v>74</v>
      </c>
      <c r="E49" s="1" t="s">
        <v>16</v>
      </c>
      <c r="F49" s="14">
        <v>63703197.710000001</v>
      </c>
      <c r="G49" s="5" t="s">
        <v>13</v>
      </c>
      <c r="H49" s="6">
        <v>45323</v>
      </c>
    </row>
  </sheetData>
  <autoFilter ref="A2:H49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ICM</cp:lastModifiedBy>
  <dcterms:created xsi:type="dcterms:W3CDTF">2024-02-13T09:31:50Z</dcterms:created>
  <dcterms:modified xsi:type="dcterms:W3CDTF">2024-02-14T12:09:22Z</dcterms:modified>
</cp:coreProperties>
</file>